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SUPPLY STOPS/"/>
    </mc:Choice>
  </mc:AlternateContent>
  <xr:revisionPtr revIDLastSave="167" documentId="8_{D06CB4F9-89AE-4539-B940-EA54505BB5A7}" xr6:coauthVersionLast="47" xr6:coauthVersionMax="47" xr10:uidLastSave="{8DF92AE2-D3AF-476B-B076-4F6F4B786C6C}"/>
  <bookViews>
    <workbookView xWindow="28680" yWindow="-225" windowWidth="29040" windowHeight="15720" xr2:uid="{0BAC8374-D97D-4E4E-B6AB-F7BEEF1E1190}"/>
  </bookViews>
  <sheets>
    <sheet name="Supply Stops" sheetId="1" r:id="rId1"/>
  </sheets>
  <definedNames>
    <definedName name="_xlnm._FilterDatabase" localSheetId="0" hidden="1">'Supply Stops'!$I$3:$I$23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E23" i="1"/>
  <c r="E14" i="1"/>
  <c r="F14" i="1" s="1"/>
  <c r="J14" i="1" s="1"/>
  <c r="E22" i="1"/>
  <c r="F22" i="1" s="1"/>
  <c r="J22" i="1" s="1"/>
  <c r="E21" i="1"/>
  <c r="E20" i="1"/>
  <c r="E19" i="1"/>
  <c r="E18" i="1"/>
  <c r="F18" i="1" s="1"/>
  <c r="J18" i="1" s="1"/>
  <c r="E17" i="1"/>
  <c r="F17" i="1" s="1"/>
  <c r="J17" i="1" s="1"/>
  <c r="E16" i="1"/>
  <c r="F16" i="1" s="1"/>
  <c r="J16" i="1" s="1"/>
  <c r="E13" i="1"/>
  <c r="E12" i="1"/>
  <c r="F12" i="1" s="1"/>
  <c r="J12" i="1" s="1"/>
  <c r="E11" i="1"/>
  <c r="F11" i="1" s="1"/>
  <c r="J11" i="1" s="1"/>
  <c r="E10" i="1"/>
  <c r="F10" i="1" s="1"/>
  <c r="J10" i="1" s="1"/>
  <c r="E9" i="1"/>
  <c r="F9" i="1" s="1"/>
  <c r="J9" i="1" s="1"/>
  <c r="E8" i="1"/>
  <c r="E7" i="1"/>
  <c r="E6" i="1"/>
  <c r="F6" i="1" s="1"/>
  <c r="J6" i="1" s="1"/>
  <c r="E5" i="1"/>
  <c r="F21" i="1" l="1"/>
  <c r="J21" i="1" s="1"/>
  <c r="F23" i="1"/>
  <c r="J23" i="1" s="1"/>
  <c r="F7" i="1"/>
  <c r="J7" i="1" s="1"/>
  <c r="F19" i="1"/>
  <c r="J19" i="1" s="1"/>
  <c r="F20" i="1"/>
  <c r="J20" i="1" s="1"/>
  <c r="F8" i="1"/>
  <c r="J8" i="1" s="1"/>
  <c r="F13" i="1"/>
  <c r="J13" i="1" s="1"/>
  <c r="F5" i="1"/>
  <c r="J5" i="1" s="1"/>
  <c r="L3" i="1" l="1"/>
</calcChain>
</file>

<file path=xl/sharedStrings.xml><?xml version="1.0" encoding="utf-8"?>
<sst xmlns="http://schemas.openxmlformats.org/spreadsheetml/2006/main" count="75" uniqueCount="64">
  <si>
    <t xml:space="preserve">Insert Your Quantity </t>
  </si>
  <si>
    <t>Alro Part #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</si>
  <si>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</si>
  <si>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</si>
  <si>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</si>
  <si>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</si>
  <si>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</si>
  <si>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</si>
  <si>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</si>
  <si>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</si>
  <si>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SSTOP 020824</t>
  </si>
  <si>
    <t>SUPPLY STOPS</t>
  </si>
  <si>
    <t>P13100</t>
  </si>
  <si>
    <t>P13103</t>
  </si>
  <si>
    <t>P13105</t>
  </si>
  <si>
    <t>P13106</t>
  </si>
  <si>
    <t>P13107</t>
  </si>
  <si>
    <t>P13108</t>
  </si>
  <si>
    <t>P13109</t>
  </si>
  <si>
    <t>P13110</t>
  </si>
  <si>
    <t>P13111</t>
  </si>
  <si>
    <t>P13113</t>
  </si>
  <si>
    <t>P13115</t>
  </si>
  <si>
    <t>P13116</t>
  </si>
  <si>
    <t>P13117</t>
  </si>
  <si>
    <t>P13118</t>
  </si>
  <si>
    <t>P13120</t>
  </si>
  <si>
    <t>P13121</t>
  </si>
  <si>
    <t>P13125</t>
  </si>
  <si>
    <t>P13126</t>
  </si>
  <si>
    <t>P13210</t>
  </si>
  <si>
    <t>P13211</t>
  </si>
  <si>
    <t>P13212</t>
  </si>
  <si>
    <t>P13213</t>
  </si>
  <si>
    <t>P13214</t>
  </si>
  <si>
    <t>P13217</t>
  </si>
  <si>
    <t>P13218</t>
  </si>
  <si>
    <t>P13219</t>
  </si>
  <si>
    <t>P13220</t>
  </si>
  <si>
    <t>P13221</t>
  </si>
  <si>
    <t>P13222</t>
  </si>
  <si>
    <t>P13223</t>
  </si>
  <si>
    <t>P13224</t>
  </si>
  <si>
    <t>P13225</t>
  </si>
  <si>
    <t>P13226</t>
  </si>
  <si>
    <t>P13227</t>
  </si>
  <si>
    <t>P13228</t>
  </si>
  <si>
    <t>P13229</t>
  </si>
  <si>
    <t>P13230</t>
  </si>
  <si>
    <t>P13231</t>
  </si>
  <si>
    <t>P13232</t>
  </si>
  <si>
    <t>ANGLE STOPS - QUARTER TURN</t>
  </si>
  <si>
    <t>STRAIGHT STOPS - QUARTER TURN</t>
  </si>
  <si>
    <t>1/2 PEX F1807 x 1/2 PEX F1807</t>
  </si>
  <si>
    <t>1/2 FEM x 3/8 OD COMP</t>
  </si>
  <si>
    <t>1/2 COP x 3/8 OD COMP</t>
  </si>
  <si>
    <t>1/2 CPVC x 3/8 OD COMP</t>
  </si>
  <si>
    <t>1/2 PEX F1807 x 3/8 OD COMP</t>
  </si>
  <si>
    <t>1/2 PEX F1807 x 1/4 OD COMP</t>
  </si>
  <si>
    <t>1/2 EXPN PEX F1960 x 3/8 OD COMP</t>
  </si>
  <si>
    <t>1/2 PRESS x 3/8 OD COMP</t>
  </si>
  <si>
    <t>1/2 FEM x3/8 OD COMP</t>
  </si>
  <si>
    <t>1/2 NOM COMP (5/8 OD COMP) x 3/8 OD COMP</t>
  </si>
  <si>
    <t>1/2 NOM COMP (5/8 OD COMP) x 1/4 OD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</si>
</sst>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rgb="FFFF0000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Protection="1">
      <protection hidden="1"/>
    </xf>
    <xf numFmtId="2" fontId="3" fillId="0" borderId="1" xfId="0" applyNumberFormat="1" applyFont="1" applyBorder="1" applyProtection="1">
      <protection hidden="1"/>
    </xf>
    <xf numFmtId="2" fontId="3" fillId="0" borderId="2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164" fontId="2" fillId="0" borderId="3" xfId="1" applyNumberFormat="1" applyFont="1" applyBorder="1" applyAlignment="1" applyProtection="1">
      <alignment horizontal="center"/>
      <protection hidden="1"/>
    </xf>
    <xf numFmtId="165" fontId="4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4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1" fontId="4" fillId="0" borderId="4" xfId="0" applyNumberFormat="1" applyFont="1" applyBorder="1" applyAlignment="1" applyProtection="1">
      <alignment horizontal="center" vertical="center" wrapText="1"/>
      <protection hidden="1"/>
    </xf>
    <xf numFmtId="1" fontId="4" fillId="0" borderId="5" xfId="0" applyNumberFormat="1" applyFont="1" applyBorder="1" applyAlignment="1" applyProtection="1">
      <alignment horizontal="center" vertical="center" wrapText="1"/>
      <protection hidden="1"/>
    </xf>
    <xf numFmtId="164" fontId="2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3" fillId="0" borderId="6" xfId="0" applyFont="1" applyBorder="1" applyProtection="1">
      <protection hidden="1"/>
    </xf>
    <xf numFmtId="164" fontId="2" fillId="0" borderId="0" xfId="1" applyNumberFormat="1" applyFont="1" applyBorder="1" applyAlignment="1" applyProtection="1">
      <alignment horizontal="center"/>
      <protection hidden="1"/>
    </xf>
    <xf numFmtId="165" fontId="6" fillId="0" borderId="8" xfId="0" applyNumberFormat="1" applyFont="1" applyBorder="1" applyAlignment="1" applyProtection="1">
      <alignment horizontal="center"/>
      <protection hidden="1"/>
    </xf>
    <xf numFmtId="164" fontId="5" fillId="0" borderId="7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" fontId="2" fillId="0" borderId="9" xfId="0" applyNumberFormat="1" applyFont="1" applyBorder="1" applyAlignment="1" applyProtection="1">
      <alignment horizontal="center"/>
      <protection hidden="1"/>
    </xf>
    <xf numFmtId="1" fontId="2" fillId="0" borderId="7" xfId="0" applyNumberFormat="1" applyFont="1" applyBorder="1" applyAlignment="1" applyProtection="1">
      <alignment horizontal="center"/>
      <protection hidden="1"/>
    </xf>
    <xf numFmtId="2" fontId="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0" quotePrefix="1" applyFont="1" applyFill="1" applyBorder="1" applyAlignment="1" applyProtection="1">
      <alignment horizontal="center" vertical="center"/>
      <protection hidden="1"/>
    </xf>
    <xf numFmtId="164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11" xfId="0" applyNumberFormat="1" applyFont="1" applyFill="1" applyBorder="1" applyAlignment="1" applyProtection="1">
      <alignment horizontal="center" vertical="center"/>
      <protection hidden="1"/>
    </xf>
    <xf numFmtId="0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/>
      <protection hidden="1"/>
    </xf>
    <xf numFmtId="164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2" fontId="9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15" xfId="0" quotePrefix="1" applyFont="1" applyFill="1" applyBorder="1" applyAlignment="1" applyProtection="1">
      <alignment horizontal="left" vertical="center"/>
      <protection hidden="1"/>
    </xf>
    <xf numFmtId="164" fontId="9" fillId="3" borderId="15" xfId="1" applyNumberFormat="1" applyFont="1" applyFill="1" applyBorder="1" applyAlignment="1" applyProtection="1">
      <alignment horizontal="center" vertical="center" wrapText="1"/>
      <protection hidden="1"/>
    </xf>
    <xf numFmtId="165" fontId="9" fillId="3" borderId="15" xfId="0" applyNumberFormat="1" applyFont="1" applyFill="1" applyBorder="1" applyAlignment="1" applyProtection="1">
      <alignment horizontal="center" vertical="center"/>
      <protection hidden="1"/>
    </xf>
    <xf numFmtId="0" fontId="9" fillId="3" borderId="15" xfId="1" applyNumberFormat="1" applyFont="1" applyFill="1" applyBorder="1" applyAlignment="1" applyProtection="1">
      <alignment horizontal="center" vertical="center" wrapText="1"/>
      <protection hidden="1"/>
    </xf>
    <xf numFmtId="1" fontId="9" fillId="3" borderId="15" xfId="0" applyNumberFormat="1" applyFont="1" applyFill="1" applyBorder="1" applyAlignment="1" applyProtection="1">
      <alignment horizontal="center" vertical="center" wrapText="1"/>
      <protection hidden="1"/>
    </xf>
    <xf numFmtId="1" fontId="9" fillId="3" borderId="15" xfId="0" applyNumberFormat="1" applyFont="1" applyFill="1" applyBorder="1" applyAlignment="1">
      <alignment horizontal="center" vertical="center"/>
    </xf>
    <xf numFmtId="164" fontId="9" fillId="3" borderId="16" xfId="0" applyNumberFormat="1" applyFont="1" applyFill="1" applyBorder="1" applyAlignment="1" applyProtection="1">
      <alignment horizontal="center" vertical="center" wrapText="1"/>
      <protection hidden="1"/>
    </xf>
    <xf numFmtId="1" fontId="7" fillId="0" borderId="0" xfId="0" applyNumberFormat="1" applyFont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2" fillId="0" borderId="17" xfId="1" applyNumberFormat="1" applyFont="1" applyBorder="1" applyAlignment="1" applyProtection="1">
      <alignment horizontal="center" vertical="center"/>
      <protection hidden="1"/>
    </xf>
    <xf numFmtId="166" fontId="2" fillId="0" borderId="17" xfId="0" applyNumberFormat="1" applyFont="1" applyBorder="1" applyAlignment="1" applyProtection="1">
      <alignment horizontal="center" vertical="center"/>
      <protection hidden="1"/>
    </xf>
    <xf numFmtId="1" fontId="2" fillId="4" borderId="14" xfId="0" applyNumberFormat="1" applyFont="1" applyFill="1" applyBorder="1" applyAlignment="1" applyProtection="1">
      <alignment horizontal="center" vertical="center"/>
      <protection locked="0"/>
    </xf>
    <xf numFmtId="164" fontId="2" fillId="5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indent="2"/>
      <protection hidden="1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1" applyNumberFormat="1" applyFont="1" applyAlignment="1" applyProtection="1">
      <alignment horizontal="center"/>
      <protection hidden="1"/>
    </xf>
    <xf numFmtId="164" fontId="0" fillId="0" borderId="0" xfId="1" applyNumberFormat="1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1" fontId="0" fillId="0" borderId="0" xfId="0" applyNumberFormat="1" applyAlignment="1">
      <alignment horizontal="right"/>
    </xf>
    <xf numFmtId="164" fontId="0" fillId="0" borderId="0" xfId="0" applyNumberFormat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left" indent="2"/>
      <protection hidden="1"/>
    </xf>
    <xf numFmtId="0" fontId="2" fillId="0" borderId="17" xfId="0" applyFont="1" applyBorder="1" applyAlignment="1" applyProtection="1">
      <alignment horizontal="left" indent="2"/>
      <protection hidden="1"/>
    </xf>
    <xf numFmtId="0" fontId="0" fillId="0" borderId="18" xfId="0" applyBorder="1"/>
    <xf numFmtId="0" fontId="2" fillId="0" borderId="17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0" fillId="0" borderId="1" xfId="0" applyBorder="1"/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8" xfId="1" applyNumberFormat="1" applyFont="1" applyBorder="1" applyAlignment="1" applyProtection="1">
      <alignment horizontal="center" vertical="center"/>
      <protection hidden="1"/>
    </xf>
    <xf numFmtId="166" fontId="2" fillId="0" borderId="18" xfId="0" applyNumberFormat="1" applyFont="1" applyBorder="1" applyAlignment="1" applyProtection="1">
      <alignment horizontal="center" vertical="center"/>
      <protection hidden="1"/>
    </xf>
    <xf numFmtId="1" fontId="2" fillId="4" borderId="19" xfId="0" applyNumberFormat="1" applyFont="1" applyFill="1" applyBorder="1" applyAlignment="1" applyProtection="1">
      <alignment horizontal="center" vertical="center"/>
      <protection locked="0"/>
    </xf>
    <xf numFmtId="164" fontId="2" fillId="5" borderId="18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Border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" Type="http://schemas.openxmlformats.org/officeDocument/2006/relationships/image" Target="../media/image1.png"/><Relationship Id="rId16" Type="http://schemas.openxmlformats.org/officeDocument/2006/relationships/image" Target="../media/image15.jpeg"/><Relationship Id="rId1" Type="http://schemas.openxmlformats.org/officeDocument/2006/relationships/hyperlink" Target="https://alroproducts.com/valves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5" Type="http://schemas.openxmlformats.org/officeDocument/2006/relationships/image" Target="../media/image1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295388</xdr:colOff>
      <xdr:row>1</xdr:row>
      <xdr:rowOff>54079</xdr:rowOff>
    </xdr:from>
    <xdr:to>
      <xdr:col>8</xdr:col>
      <xdr:colOff>377449</xdr:colOff>
      <xdr:row>1</xdr:row>
      <xdr:rowOff>178637</xdr:rowOff>
    </xdr:to>
    <xdr:sp macro="" textlink="">
      <xdr:nvSpPr>
        <xdr:cNvPr id="10" name="Down Arrow 3">
          <a:extLst>
            <a:ext uri="{FF2B5EF4-FFF2-40B4-BE49-F238E27FC236}">
              <a16:creationId xmlns:a16="http://schemas.microsoft.com/office/drawing/2014/main" id="{3E402B27-7CCE-4EEF-A580-AF655993C568}"/>
            </a:ext>
          </a:extLst>
        </xdr:cNvPr>
        <xdr:cNvSpPr/>
      </xdr:nvSpPr>
      <xdr:spPr>
        <a:xfrm>
          <a:off x="9067913" y="978004"/>
          <a:ext cx="8206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2</xdr:col>
      <xdr:colOff>588818</xdr:colOff>
      <xdr:row>0</xdr:row>
      <xdr:rowOff>0</xdr:rowOff>
    </xdr:from>
    <xdr:to>
      <xdr:col>2</xdr:col>
      <xdr:colOff>3067915</xdr:colOff>
      <xdr:row>2</xdr:row>
      <xdr:rowOff>111964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195321-3702-4956-9ABA-08CF3D881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93868" y="0"/>
          <a:ext cx="2479097" cy="1245439"/>
        </a:xfrm>
        <a:prstGeom prst="rect">
          <a:avLst/>
        </a:prstGeom>
      </xdr:spPr>
    </xdr:pic>
    <xdr:clientData/>
  </xdr:twoCellAnchor>
  <xdr:twoCellAnchor editAs="oneCell">
    <xdr:from>
      <xdr:col>0</xdr:col>
      <xdr:colOff>214994</xdr:colOff>
      <xdr:row>4</xdr:row>
      <xdr:rowOff>23132</xdr:rowOff>
    </xdr:from>
    <xdr:to>
      <xdr:col>0</xdr:col>
      <xdr:colOff>1200149</xdr:colOff>
      <xdr:row>4</xdr:row>
      <xdr:rowOff>1005033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104A7D-C35B-F733-AC0C-E28BD1D0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94" y="1766207"/>
          <a:ext cx="985155" cy="981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195943</xdr:colOff>
      <xdr:row>5</xdr:row>
      <xdr:rowOff>14967</xdr:rowOff>
    </xdr:from>
    <xdr:to>
      <xdr:col>0</xdr:col>
      <xdr:colOff>1174351</xdr:colOff>
      <xdr:row>5</xdr:row>
      <xdr:rowOff>993375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1E2228B-8B9E-D80E-26F4-58C62EBA2A9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3" y="2767692"/>
          <a:ext cx="978408" cy="978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259899</xdr:colOff>
      <xdr:row>8</xdr:row>
      <xdr:rowOff>19049</xdr:rowOff>
    </xdr:from>
    <xdr:to>
      <xdr:col>0</xdr:col>
      <xdr:colOff>1114424</xdr:colOff>
      <xdr:row>8</xdr:row>
      <xdr:rowOff>997457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4133AA8-A582-DC67-7134-5F2DE114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99" y="5800724"/>
          <a:ext cx="854525" cy="978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34018</xdr:colOff>
      <xdr:row>9</xdr:row>
      <xdr:rowOff>364670</xdr:rowOff>
    </xdr:from>
    <xdr:to>
      <xdr:col>0</xdr:col>
      <xdr:colOff>1495425</xdr:colOff>
      <xdr:row>10</xdr:row>
      <xdr:rowOff>714375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8900C23-6C82-6FE9-3F07-F7C10277BA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8" y="7155995"/>
          <a:ext cx="1461407" cy="1359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249011</xdr:colOff>
      <xdr:row>11</xdr:row>
      <xdr:rowOff>31296</xdr:rowOff>
    </xdr:from>
    <xdr:to>
      <xdr:col>0</xdr:col>
      <xdr:colOff>1227419</xdr:colOff>
      <xdr:row>12</xdr:row>
      <xdr:rowOff>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9F72B74-F1B5-8AD6-5E8F-F90958FEB81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11" y="8841921"/>
          <a:ext cx="978408" cy="978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12</xdr:row>
      <xdr:rowOff>19050</xdr:rowOff>
    </xdr:from>
    <xdr:to>
      <xdr:col>0</xdr:col>
      <xdr:colOff>1226058</xdr:colOff>
      <xdr:row>12</xdr:row>
      <xdr:rowOff>997458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C178755-7CC0-ED51-575D-3E53985456C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839325"/>
          <a:ext cx="978408" cy="978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142875</xdr:colOff>
      <xdr:row>20</xdr:row>
      <xdr:rowOff>19050</xdr:rowOff>
    </xdr:from>
    <xdr:to>
      <xdr:col>0</xdr:col>
      <xdr:colOff>1323975</xdr:colOff>
      <xdr:row>20</xdr:row>
      <xdr:rowOff>997458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FCD3501-CBC7-56EE-D9AA-5BF3FB2938A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7106900"/>
          <a:ext cx="1181100" cy="978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15</xdr:row>
      <xdr:rowOff>19050</xdr:rowOff>
    </xdr:from>
    <xdr:to>
      <xdr:col>0</xdr:col>
      <xdr:colOff>1235583</xdr:colOff>
      <xdr:row>15</xdr:row>
      <xdr:rowOff>997458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C660905-E434-9F36-BA92-6F9B6F50360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058650"/>
          <a:ext cx="978408" cy="978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21</xdr:row>
      <xdr:rowOff>9525</xdr:rowOff>
    </xdr:from>
    <xdr:to>
      <xdr:col>0</xdr:col>
      <xdr:colOff>1235583</xdr:colOff>
      <xdr:row>21</xdr:row>
      <xdr:rowOff>987933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B7389C0-1CF6-0F8B-1563-352FC9F5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8107025"/>
          <a:ext cx="978408" cy="978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17</xdr:row>
      <xdr:rowOff>19050</xdr:rowOff>
    </xdr:from>
    <xdr:to>
      <xdr:col>0</xdr:col>
      <xdr:colOff>1235583</xdr:colOff>
      <xdr:row>17</xdr:row>
      <xdr:rowOff>997458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7A8185B-78F8-291D-9429-6E2D83ED21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077950"/>
          <a:ext cx="978408" cy="978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22</xdr:row>
      <xdr:rowOff>21717</xdr:rowOff>
    </xdr:from>
    <xdr:to>
      <xdr:col>0</xdr:col>
      <xdr:colOff>1187958</xdr:colOff>
      <xdr:row>22</xdr:row>
      <xdr:rowOff>1000125</xdr:rowOff>
    </xdr:to>
    <xdr:pic>
      <xdr:nvPicPr>
        <xdr:cNvPr id="2" name="Picture 1" descr="Amazon.com: Eastman Quarter-Turn Straight Stop Valve 1/2 inch Expansion PEX  x 1/2 inch PEX, Chrome, 10718LF : Everything Else">
          <a:extLst>
            <a:ext uri="{FF2B5EF4-FFF2-40B4-BE49-F238E27FC236}">
              <a16:creationId xmlns:a16="http://schemas.microsoft.com/office/drawing/2014/main" id="{3898973B-7DA5-BB0F-EA15-B79FDB50FF9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128867"/>
          <a:ext cx="978408" cy="978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85724</xdr:colOff>
      <xdr:row>6</xdr:row>
      <xdr:rowOff>447674</xdr:rowOff>
    </xdr:from>
    <xdr:to>
      <xdr:col>0</xdr:col>
      <xdr:colOff>1428749</xdr:colOff>
      <xdr:row>7</xdr:row>
      <xdr:rowOff>609599</xdr:rowOff>
    </xdr:to>
    <xdr:pic>
      <xdr:nvPicPr>
        <xdr:cNvPr id="5" name="Picture 4" descr="OCR19X-C BRASSCRAFT MANUFACTURING 1/2&quot; x 3/8&quot; Comp x Comp 125PSI Lead-Free  Chrome Plated Brass Oval Handle Angle Water Supply Stop | VAMAC, Inc.">
          <a:extLst>
            <a:ext uri="{FF2B5EF4-FFF2-40B4-BE49-F238E27FC236}">
              <a16:creationId xmlns:a16="http://schemas.microsoft.com/office/drawing/2014/main" id="{48A86413-7725-F188-2449-1DFECD768E3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4210049"/>
          <a:ext cx="13430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16</xdr:row>
      <xdr:rowOff>9525</xdr:rowOff>
    </xdr:from>
    <xdr:to>
      <xdr:col>0</xdr:col>
      <xdr:colOff>1226058</xdr:colOff>
      <xdr:row>16</xdr:row>
      <xdr:rowOff>987933</xdr:rowOff>
    </xdr:to>
    <xdr:pic>
      <xdr:nvPicPr>
        <xdr:cNvPr id="6" name="Picture 5" descr="Brass Craft R14 Lead-Free Brass Straight Stop, 1/2 inch x 3/8 inch OD, Sweat  x Compression, Chrome Plated | Buy Supply Stop Valves &amp; More at Southern  Pipe &amp; Supply">
          <a:extLst>
            <a:ext uri="{FF2B5EF4-FFF2-40B4-BE49-F238E27FC236}">
              <a16:creationId xmlns:a16="http://schemas.microsoft.com/office/drawing/2014/main" id="{DF4EAA83-A9B5-E169-00D1-09084B04DD2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3058775"/>
          <a:ext cx="978408" cy="978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18</xdr:row>
      <xdr:rowOff>9523</xdr:rowOff>
    </xdr:from>
    <xdr:to>
      <xdr:col>0</xdr:col>
      <xdr:colOff>1245108</xdr:colOff>
      <xdr:row>18</xdr:row>
      <xdr:rowOff>987931</xdr:rowOff>
    </xdr:to>
    <xdr:pic>
      <xdr:nvPicPr>
        <xdr:cNvPr id="7" name="Picture 6" descr="THEWORKS® Quarter-Turn Straight Stop Valve, 1/2 in. CPVC Inlet x 3/8 in.  O.D. Compression Outlet - Walmart.com">
          <a:extLst>
            <a:ext uri="{FF2B5EF4-FFF2-40B4-BE49-F238E27FC236}">
              <a16:creationId xmlns:a16="http://schemas.microsoft.com/office/drawing/2014/main" id="{D2A2C3B3-9CC5-A6B8-E412-C196EE1AD789}"/>
            </a:ext>
          </a:extLst>
        </xdr:cNvPr>
        <xdr:cNvPicPr>
          <a:picLocks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97" b="25039"/>
        <a:stretch/>
      </xdr:blipFill>
      <xdr:spPr bwMode="auto">
        <a:xfrm>
          <a:off x="266700" y="15078073"/>
          <a:ext cx="978408" cy="978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19</xdr:row>
      <xdr:rowOff>28575</xdr:rowOff>
    </xdr:from>
    <xdr:to>
      <xdr:col>0</xdr:col>
      <xdr:colOff>1235583</xdr:colOff>
      <xdr:row>19</xdr:row>
      <xdr:rowOff>1006983</xdr:rowOff>
    </xdr:to>
    <xdr:pic>
      <xdr:nvPicPr>
        <xdr:cNvPr id="18" name="Picture 17" descr="1/2&quot; PEX (F1807) x 1/4&quot; OD Comp Quarter Turn Straight Stop, Lead Free -  PEXhouse.com">
          <a:extLst>
            <a:ext uri="{FF2B5EF4-FFF2-40B4-BE49-F238E27FC236}">
              <a16:creationId xmlns:a16="http://schemas.microsoft.com/office/drawing/2014/main" id="{B992CC48-6CA4-804F-4918-1A16B034C56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6106775"/>
          <a:ext cx="978408" cy="978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F79EB-8DDA-4D54-954E-3CBED912A757}">
  <sheetPr>
    <tabColor rgb="FF7030A0"/>
    <pageSetUpPr fitToPage="1"/>
  </sheetPr>
  <dimension ref="A1:P48"/>
  <sheetViews>
    <sheetView tabSelected="1" zoomScaleNormal="100" zoomScalePageLayoutView="85" workbookViewId="0">
      <pane ySplit="3" topLeftCell="A4" activePane="bottomLeft" state="frozen"/>
      <selection pane="bottomLeft" activeCell="E2" sqref="E2"/>
    </sheetView>
  </sheetViews>
  <sheetFormatPr defaultColWidth="0" defaultRowHeight="0" customHeight="1" zeroHeight="1" x14ac:dyDescent="0.25"/>
  <cols>
    <col min="1" max="1" width="22.7109375" style="12" customWidth="1"/>
    <col min="2" max="2" width="11.85546875" style="52" customWidth="1"/>
    <col min="3" max="3" width="47.42578125" style="12" customWidth="1"/>
    <col min="4" max="4" width="12.5703125" style="53" bestFit="1" customWidth="1"/>
    <col min="5" max="5" width="14.140625" style="52" customWidth="1"/>
    <col min="6" max="6" width="9.85546875" style="54" customWidth="1"/>
    <col min="7" max="7" width="9.85546875" style="12" customWidth="1"/>
    <col min="8" max="8" width="9.85546875" style="55" customWidth="1"/>
    <col min="9" max="9" width="9.85546875" style="56" customWidth="1"/>
    <col min="10" max="10" width="11.7109375" style="57" customWidth="1"/>
    <col min="11" max="11" width="15.7109375" style="12" customWidth="1"/>
    <col min="12" max="12" width="15.7109375" style="58" customWidth="1"/>
    <col min="13" max="13" width="11.7109375" style="51" customWidth="1"/>
    <col min="14" max="16" width="0" style="12" hidden="1" customWidth="1"/>
    <col min="17" max="16384" width="8.28515625" style="12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  <c r="K1" s="11"/>
      <c r="L1" s="12"/>
      <c r="M1" s="12"/>
    </row>
    <row r="2" spans="1:13" ht="16.5" thickBot="1" x14ac:dyDescent="0.3">
      <c r="A2" s="64" t="s">
        <v>10</v>
      </c>
      <c r="B2" s="65"/>
      <c r="C2" s="13"/>
      <c r="D2" s="14"/>
      <c r="E2" s="15">
        <v>0</v>
      </c>
      <c r="F2" s="16"/>
      <c r="G2" s="17"/>
      <c r="H2" s="18"/>
      <c r="I2" s="19"/>
      <c r="J2" s="1"/>
      <c r="K2" s="11"/>
      <c r="L2" s="12"/>
      <c r="M2" s="12"/>
    </row>
    <row r="3" spans="1:13" s="32" customFormat="1" ht="32.25" thickBot="1" x14ac:dyDescent="0.3">
      <c r="A3" s="20"/>
      <c r="B3" s="21" t="s">
        <v>1</v>
      </c>
      <c r="C3" s="22" t="s">
        <v>11</v>
      </c>
      <c r="D3" s="23" t="s">
        <v>2</v>
      </c>
      <c r="E3" s="24" t="s">
        <v>3</v>
      </c>
      <c r="F3" s="23" t="s">
        <v>4</v>
      </c>
      <c r="G3" s="25" t="s">
        <v>5</v>
      </c>
      <c r="H3" s="26" t="s">
        <v>6</v>
      </c>
      <c r="I3" s="27" t="s">
        <v>7</v>
      </c>
      <c r="J3" s="28" t="s">
        <v>8</v>
      </c>
      <c r="K3" s="29" t="s">
        <v>9</v>
      </c>
      <c r="L3" s="30">
        <f>SUM(J:J)</f>
        <v>0</v>
      </c>
      <c r="M3" s="31"/>
    </row>
    <row r="4" spans="1:13" s="32" customFormat="1" ht="15.75" x14ac:dyDescent="0.25">
      <c r="A4" s="33"/>
      <c r="B4" s="34"/>
      <c r="C4" s="35" t="s">
        <v>51</v>
      </c>
      <c r="D4" s="36"/>
      <c r="E4" s="37"/>
      <c r="F4" s="36"/>
      <c r="G4" s="38"/>
      <c r="H4" s="39"/>
      <c r="I4" s="40"/>
      <c r="J4" s="41"/>
      <c r="K4" s="42"/>
      <c r="L4" s="43"/>
      <c r="M4" s="31"/>
    </row>
    <row r="5" spans="1:13" ht="79.5" customHeight="1" x14ac:dyDescent="0.25">
      <c r="A5" s="66"/>
      <c r="B5" s="67" t="s">
        <v>12</v>
      </c>
      <c r="C5" s="68" t="s">
        <v>54</v>
      </c>
      <c r="D5" s="69">
        <v>6.52</v>
      </c>
      <c r="E5" s="70">
        <f t="shared" ref="E5:E23" si="0">$E$2</f>
        <v>0</v>
      </c>
      <c r="F5" s="69">
        <f>IFERROR(D5*E5,"-")</f>
        <v>0</v>
      </c>
      <c r="G5" s="67">
        <v>25</v>
      </c>
      <c r="H5" s="67">
        <v>200</v>
      </c>
      <c r="I5" s="71"/>
      <c r="J5" s="72">
        <f>IFERROR(F5*I5,0)</f>
        <v>0</v>
      </c>
      <c r="K5" s="1"/>
      <c r="L5" s="11"/>
      <c r="M5" s="12"/>
    </row>
    <row r="6" spans="1:13" ht="79.5" customHeight="1" x14ac:dyDescent="0.25">
      <c r="A6" s="50"/>
      <c r="B6" s="44" t="s">
        <v>13</v>
      </c>
      <c r="C6" s="45" t="s">
        <v>55</v>
      </c>
      <c r="D6" s="46">
        <v>5.97</v>
      </c>
      <c r="E6" s="47">
        <f t="shared" si="0"/>
        <v>0</v>
      </c>
      <c r="F6" s="46">
        <f t="shared" ref="F6:F20" si="1">IFERROR(D6*E6,"-")</f>
        <v>0</v>
      </c>
      <c r="G6" s="44">
        <v>25</v>
      </c>
      <c r="H6" s="44">
        <v>200</v>
      </c>
      <c r="I6" s="48"/>
      <c r="J6" s="49">
        <f t="shared" ref="J6:J20" si="2">IFERROR(F6*I6,0)</f>
        <v>0</v>
      </c>
      <c r="K6" s="1"/>
      <c r="L6" s="11"/>
      <c r="M6" s="12"/>
    </row>
    <row r="7" spans="1:13" ht="79.5" customHeight="1" x14ac:dyDescent="0.25">
      <c r="A7" s="50"/>
      <c r="B7" s="44" t="s">
        <v>14</v>
      </c>
      <c r="C7" s="45" t="s">
        <v>62</v>
      </c>
      <c r="D7" s="46">
        <v>7</v>
      </c>
      <c r="E7" s="47">
        <f t="shared" si="0"/>
        <v>0</v>
      </c>
      <c r="F7" s="46">
        <f t="shared" si="1"/>
        <v>0</v>
      </c>
      <c r="G7" s="44">
        <v>25</v>
      </c>
      <c r="H7" s="44">
        <v>200</v>
      </c>
      <c r="I7" s="48"/>
      <c r="J7" s="49">
        <f t="shared" si="2"/>
        <v>0</v>
      </c>
      <c r="K7" s="1"/>
      <c r="L7"/>
      <c r="M7" s="12"/>
    </row>
    <row r="8" spans="1:13" ht="79.5" customHeight="1" x14ac:dyDescent="0.25">
      <c r="A8" s="73"/>
      <c r="B8" s="44" t="s">
        <v>15</v>
      </c>
      <c r="C8" s="45" t="s">
        <v>63</v>
      </c>
      <c r="D8" s="46">
        <v>6.87</v>
      </c>
      <c r="E8" s="47">
        <f t="shared" si="0"/>
        <v>0</v>
      </c>
      <c r="F8" s="46">
        <f t="shared" si="1"/>
        <v>0</v>
      </c>
      <c r="G8" s="44">
        <v>25</v>
      </c>
      <c r="H8" s="44">
        <v>200</v>
      </c>
      <c r="I8" s="48"/>
      <c r="J8" s="49">
        <f t="shared" si="2"/>
        <v>0</v>
      </c>
      <c r="K8" s="1"/>
      <c r="L8" s="11"/>
      <c r="M8" s="12"/>
    </row>
    <row r="9" spans="1:13" ht="79.5" customHeight="1" x14ac:dyDescent="0.25">
      <c r="A9" s="50"/>
      <c r="B9" s="44" t="s">
        <v>16</v>
      </c>
      <c r="C9" s="45" t="s">
        <v>56</v>
      </c>
      <c r="D9" s="46">
        <v>8.06</v>
      </c>
      <c r="E9" s="47">
        <f t="shared" si="0"/>
        <v>0</v>
      </c>
      <c r="F9" s="46">
        <f t="shared" si="1"/>
        <v>0</v>
      </c>
      <c r="G9" s="44">
        <v>25</v>
      </c>
      <c r="H9" s="44">
        <v>200</v>
      </c>
      <c r="I9" s="48"/>
      <c r="J9" s="49">
        <f t="shared" si="2"/>
        <v>0</v>
      </c>
      <c r="K9"/>
      <c r="L9"/>
      <c r="M9" s="12"/>
    </row>
    <row r="10" spans="1:13" ht="79.5" customHeight="1" x14ac:dyDescent="0.25">
      <c r="A10" s="50"/>
      <c r="B10" s="59" t="s">
        <v>17</v>
      </c>
      <c r="C10" s="45" t="s">
        <v>57</v>
      </c>
      <c r="D10" s="46">
        <v>5.19</v>
      </c>
      <c r="E10" s="47">
        <f t="shared" si="0"/>
        <v>0</v>
      </c>
      <c r="F10" s="46">
        <f t="shared" si="1"/>
        <v>0</v>
      </c>
      <c r="G10" s="44">
        <v>25</v>
      </c>
      <c r="H10" s="44">
        <v>200</v>
      </c>
      <c r="I10" s="48"/>
      <c r="J10" s="49">
        <f t="shared" si="2"/>
        <v>0</v>
      </c>
      <c r="K10" s="1"/>
      <c r="L10" s="11"/>
      <c r="M10" s="12"/>
    </row>
    <row r="11" spans="1:13" ht="79.5" customHeight="1" x14ac:dyDescent="0.25">
      <c r="A11" s="61"/>
      <c r="B11" s="59" t="s">
        <v>18</v>
      </c>
      <c r="C11" s="45" t="s">
        <v>58</v>
      </c>
      <c r="D11" s="46">
        <v>5.07</v>
      </c>
      <c r="E11" s="47">
        <f t="shared" si="0"/>
        <v>0</v>
      </c>
      <c r="F11" s="46">
        <f t="shared" si="1"/>
        <v>0</v>
      </c>
      <c r="G11" s="44">
        <v>25</v>
      </c>
      <c r="H11" s="44">
        <v>200</v>
      </c>
      <c r="I11" s="48"/>
      <c r="J11" s="49">
        <f t="shared" si="2"/>
        <v>0</v>
      </c>
      <c r="K11" s="1"/>
      <c r="L11" s="11"/>
      <c r="M11" s="12"/>
    </row>
    <row r="12" spans="1:13" ht="79.5" customHeight="1" x14ac:dyDescent="0.25">
      <c r="A12" s="60"/>
      <c r="B12" s="44" t="s">
        <v>19</v>
      </c>
      <c r="C12" s="45" t="s">
        <v>59</v>
      </c>
      <c r="D12" s="46">
        <v>5.56</v>
      </c>
      <c r="E12" s="47">
        <f t="shared" si="0"/>
        <v>0</v>
      </c>
      <c r="F12" s="46">
        <f t="shared" si="1"/>
        <v>0</v>
      </c>
      <c r="G12" s="44">
        <v>25</v>
      </c>
      <c r="H12" s="44">
        <v>200</v>
      </c>
      <c r="I12" s="48"/>
      <c r="J12" s="49">
        <f t="shared" si="2"/>
        <v>0</v>
      </c>
      <c r="K12" s="1"/>
      <c r="L12" s="11"/>
      <c r="M12" s="12"/>
    </row>
    <row r="13" spans="1:13" ht="79.5" customHeight="1" x14ac:dyDescent="0.25">
      <c r="A13" s="50"/>
      <c r="B13" s="44" t="s">
        <v>20</v>
      </c>
      <c r="C13" s="45" t="s">
        <v>60</v>
      </c>
      <c r="D13" s="46">
        <v>7.33</v>
      </c>
      <c r="E13" s="47">
        <f t="shared" si="0"/>
        <v>0</v>
      </c>
      <c r="F13" s="46">
        <f t="shared" si="1"/>
        <v>0</v>
      </c>
      <c r="G13" s="44">
        <v>25</v>
      </c>
      <c r="H13" s="44">
        <v>200</v>
      </c>
      <c r="I13" s="48"/>
      <c r="J13" s="49">
        <f t="shared" si="2"/>
        <v>0</v>
      </c>
      <c r="K13" s="1"/>
      <c r="L13" s="11"/>
      <c r="M13" s="12"/>
    </row>
    <row r="14" spans="1:13" ht="79.5" customHeight="1" x14ac:dyDescent="0.25">
      <c r="A14" s="50"/>
      <c r="B14" s="44" t="s">
        <v>28</v>
      </c>
      <c r="C14" s="45" t="s">
        <v>53</v>
      </c>
      <c r="D14" s="46">
        <v>4.96</v>
      </c>
      <c r="E14" s="47">
        <f t="shared" si="0"/>
        <v>0</v>
      </c>
      <c r="F14" s="46">
        <f>IFERROR(D14*E14,"-")</f>
        <v>0</v>
      </c>
      <c r="G14" s="44">
        <v>25</v>
      </c>
      <c r="H14" s="44">
        <v>200</v>
      </c>
      <c r="I14" s="48"/>
      <c r="J14" s="49">
        <f>IFERROR(F14*I14,0)</f>
        <v>0</v>
      </c>
      <c r="K14" s="1"/>
      <c r="L14"/>
      <c r="M14" s="12"/>
    </row>
    <row r="15" spans="1:13" s="32" customFormat="1" ht="15.75" x14ac:dyDescent="0.25">
      <c r="A15" s="33"/>
      <c r="B15" s="34"/>
      <c r="C15" s="35" t="s">
        <v>52</v>
      </c>
      <c r="D15" s="36"/>
      <c r="E15" s="37"/>
      <c r="F15" s="36"/>
      <c r="G15" s="38"/>
      <c r="H15" s="39"/>
      <c r="I15" s="40"/>
      <c r="J15" s="41"/>
      <c r="K15" s="42"/>
      <c r="L15" s="43"/>
      <c r="M15" s="31"/>
    </row>
    <row r="16" spans="1:13" ht="79.5" customHeight="1" x14ac:dyDescent="0.25">
      <c r="A16" s="50"/>
      <c r="B16" s="44" t="s">
        <v>21</v>
      </c>
      <c r="C16" s="45" t="s">
        <v>61</v>
      </c>
      <c r="D16" s="46">
        <v>6.47</v>
      </c>
      <c r="E16" s="47">
        <f t="shared" si="0"/>
        <v>0</v>
      </c>
      <c r="F16" s="46">
        <f t="shared" si="1"/>
        <v>0</v>
      </c>
      <c r="G16" s="44">
        <v>25</v>
      </c>
      <c r="H16" s="44">
        <v>200</v>
      </c>
      <c r="I16" s="48"/>
      <c r="J16" s="49">
        <f t="shared" si="2"/>
        <v>0</v>
      </c>
      <c r="K16"/>
      <c r="L16"/>
      <c r="M16" s="12"/>
    </row>
    <row r="17" spans="1:13" ht="79.5" customHeight="1" x14ac:dyDescent="0.25">
      <c r="A17" s="50"/>
      <c r="B17" s="44" t="s">
        <v>22</v>
      </c>
      <c r="C17" s="45" t="s">
        <v>55</v>
      </c>
      <c r="D17" s="46">
        <v>5.84</v>
      </c>
      <c r="E17" s="47">
        <f t="shared" si="0"/>
        <v>0</v>
      </c>
      <c r="F17" s="46">
        <f t="shared" si="1"/>
        <v>0</v>
      </c>
      <c r="G17" s="44">
        <v>25</v>
      </c>
      <c r="H17" s="44">
        <v>200</v>
      </c>
      <c r="I17" s="48"/>
      <c r="J17" s="49">
        <f t="shared" si="2"/>
        <v>0</v>
      </c>
      <c r="K17" s="1"/>
      <c r="L17" s="11"/>
      <c r="M17" s="12"/>
    </row>
    <row r="18" spans="1:13" ht="79.5" customHeight="1" x14ac:dyDescent="0.25">
      <c r="A18" s="50"/>
      <c r="B18" s="44" t="s">
        <v>23</v>
      </c>
      <c r="C18" s="63" t="s">
        <v>62</v>
      </c>
      <c r="D18" s="46">
        <v>6.9</v>
      </c>
      <c r="E18" s="47">
        <f t="shared" si="0"/>
        <v>0</v>
      </c>
      <c r="F18" s="46">
        <f t="shared" si="1"/>
        <v>0</v>
      </c>
      <c r="G18" s="44">
        <v>25</v>
      </c>
      <c r="H18" s="44">
        <v>200</v>
      </c>
      <c r="I18" s="48"/>
      <c r="J18" s="49">
        <f t="shared" si="2"/>
        <v>0</v>
      </c>
      <c r="K18" s="1"/>
      <c r="L18"/>
      <c r="M18" s="12"/>
    </row>
    <row r="19" spans="1:13" ht="79.5" customHeight="1" x14ac:dyDescent="0.25">
      <c r="A19" s="50"/>
      <c r="B19" s="44" t="s">
        <v>24</v>
      </c>
      <c r="C19" s="45" t="s">
        <v>56</v>
      </c>
      <c r="D19" s="46">
        <v>7.73</v>
      </c>
      <c r="E19" s="47">
        <f t="shared" si="0"/>
        <v>0</v>
      </c>
      <c r="F19" s="46">
        <f t="shared" si="1"/>
        <v>0</v>
      </c>
      <c r="G19" s="44">
        <v>25</v>
      </c>
      <c r="H19" s="44">
        <v>200</v>
      </c>
      <c r="I19" s="48"/>
      <c r="J19" s="49">
        <f t="shared" si="2"/>
        <v>0</v>
      </c>
      <c r="K19"/>
      <c r="L19"/>
      <c r="M19" s="12"/>
    </row>
    <row r="20" spans="1:13" ht="79.5" customHeight="1" x14ac:dyDescent="0.25">
      <c r="A20" s="50"/>
      <c r="B20" s="44" t="s">
        <v>25</v>
      </c>
      <c r="C20" s="45" t="s">
        <v>57</v>
      </c>
      <c r="D20" s="46">
        <v>5.17</v>
      </c>
      <c r="E20" s="47">
        <f t="shared" si="0"/>
        <v>0</v>
      </c>
      <c r="F20" s="46">
        <f t="shared" si="1"/>
        <v>0</v>
      </c>
      <c r="G20" s="44">
        <v>25</v>
      </c>
      <c r="H20" s="44">
        <v>200</v>
      </c>
      <c r="I20" s="48"/>
      <c r="J20" s="49">
        <f t="shared" si="2"/>
        <v>0</v>
      </c>
      <c r="K20" s="1"/>
      <c r="L20" s="11"/>
      <c r="M20" s="12"/>
    </row>
    <row r="21" spans="1:13" ht="79.5" customHeight="1" x14ac:dyDescent="0.25">
      <c r="A21" s="50"/>
      <c r="B21" s="44" t="s">
        <v>26</v>
      </c>
      <c r="C21" s="45" t="s">
        <v>59</v>
      </c>
      <c r="D21" s="46">
        <v>5.67</v>
      </c>
      <c r="E21" s="47">
        <f t="shared" si="0"/>
        <v>0</v>
      </c>
      <c r="F21" s="46">
        <f t="shared" ref="F21:F23" si="3">IFERROR(D21*E21,"-")</f>
        <v>0</v>
      </c>
      <c r="G21" s="44">
        <v>25</v>
      </c>
      <c r="H21" s="44">
        <v>200</v>
      </c>
      <c r="I21" s="48"/>
      <c r="J21" s="49">
        <f t="shared" ref="J21:J23" si="4">IFERROR(F21*I21,0)</f>
        <v>0</v>
      </c>
      <c r="K21" s="1"/>
      <c r="L21" s="11"/>
      <c r="M21" s="12"/>
    </row>
    <row r="22" spans="1:13" ht="79.5" customHeight="1" x14ac:dyDescent="0.25">
      <c r="A22" s="50"/>
      <c r="B22" s="44" t="s">
        <v>27</v>
      </c>
      <c r="C22" s="45" t="s">
        <v>60</v>
      </c>
      <c r="D22" s="46">
        <v>7.33</v>
      </c>
      <c r="E22" s="47">
        <f t="shared" si="0"/>
        <v>0</v>
      </c>
      <c r="F22" s="46">
        <f t="shared" si="3"/>
        <v>0</v>
      </c>
      <c r="G22" s="44">
        <v>25</v>
      </c>
      <c r="H22" s="44">
        <v>200</v>
      </c>
      <c r="I22" s="48"/>
      <c r="J22" s="49">
        <f t="shared" si="4"/>
        <v>0</v>
      </c>
      <c r="K22" s="1"/>
      <c r="L22" s="11"/>
      <c r="M22" s="12"/>
    </row>
    <row r="23" spans="1:13" ht="79.5" customHeight="1" x14ac:dyDescent="0.25">
      <c r="A23" s="62"/>
      <c r="B23" s="44" t="s">
        <v>29</v>
      </c>
      <c r="C23" s="45" t="s">
        <v>53</v>
      </c>
      <c r="D23" s="46">
        <v>4.78</v>
      </c>
      <c r="E23" s="47">
        <f t="shared" si="0"/>
        <v>0</v>
      </c>
      <c r="F23" s="46">
        <f t="shared" si="3"/>
        <v>0</v>
      </c>
      <c r="G23" s="44">
        <v>25</v>
      </c>
      <c r="H23" s="44">
        <v>200</v>
      </c>
      <c r="I23" s="48"/>
      <c r="J23" s="49">
        <f t="shared" si="4"/>
        <v>0</v>
      </c>
      <c r="K23" s="1"/>
      <c r="L23" s="11"/>
      <c r="M23" s="12"/>
    </row>
    <row r="24" spans="1:13" ht="0" hidden="1" customHeight="1" x14ac:dyDescent="0.25">
      <c r="B24" s="52" t="s">
        <v>47</v>
      </c>
      <c r="C24" s="45" t="e">
        <f>_xlfn.XLOOKUP(B24,#REF!,#REF!)</f>
        <v>#REF!</v>
      </c>
      <c r="D24" s="46" t="e">
        <f>_xlfn.XLOOKUP(B24,#REF!,#REF!,"")</f>
        <v>#REF!</v>
      </c>
      <c r="G24" s="44" t="e">
        <f>_xlfn.XLOOKUP(B24,#REF!,#REF!)</f>
        <v>#REF!</v>
      </c>
      <c r="H24" s="44" t="e">
        <f>_xlfn.XLOOKUP(B24,#REF!,#REF!)</f>
        <v>#REF!</v>
      </c>
    </row>
    <row r="25" spans="1:13" ht="0" hidden="1" customHeight="1" x14ac:dyDescent="0.25">
      <c r="B25" s="52" t="s">
        <v>48</v>
      </c>
      <c r="C25" s="45" t="e">
        <f>_xlfn.XLOOKUP(B25,#REF!,#REF!)</f>
        <v>#REF!</v>
      </c>
      <c r="D25" s="46" t="e">
        <f>_xlfn.XLOOKUP(B25,#REF!,#REF!,"")</f>
        <v>#REF!</v>
      </c>
      <c r="G25" s="44" t="e">
        <f>_xlfn.XLOOKUP(B25,#REF!,#REF!)</f>
        <v>#REF!</v>
      </c>
      <c r="H25" s="44" t="e">
        <f>_xlfn.XLOOKUP(B25,#REF!,#REF!)</f>
        <v>#REF!</v>
      </c>
    </row>
    <row r="26" spans="1:13" ht="0" hidden="1" customHeight="1" x14ac:dyDescent="0.25">
      <c r="B26" s="52" t="s">
        <v>49</v>
      </c>
      <c r="C26" s="45" t="e">
        <f>_xlfn.XLOOKUP(B26,#REF!,#REF!)</f>
        <v>#REF!</v>
      </c>
      <c r="D26" s="46" t="e">
        <f>_xlfn.XLOOKUP(B26,#REF!,#REF!,"")</f>
        <v>#REF!</v>
      </c>
      <c r="G26" s="44" t="e">
        <f>_xlfn.XLOOKUP(B26,#REF!,#REF!)</f>
        <v>#REF!</v>
      </c>
      <c r="H26" s="44" t="e">
        <f>_xlfn.XLOOKUP(B26,#REF!,#REF!)</f>
        <v>#REF!</v>
      </c>
    </row>
    <row r="27" spans="1:13" ht="0" hidden="1" customHeight="1" x14ac:dyDescent="0.25">
      <c r="B27" s="52" t="s">
        <v>50</v>
      </c>
      <c r="C27" s="45" t="e">
        <f>_xlfn.XLOOKUP(B27,#REF!,#REF!)</f>
        <v>#REF!</v>
      </c>
      <c r="D27" s="46" t="e">
        <f>_xlfn.XLOOKUP(B27,#REF!,#REF!,"")</f>
        <v>#REF!</v>
      </c>
      <c r="G27" s="44" t="e">
        <f>_xlfn.XLOOKUP(B27,#REF!,#REF!)</f>
        <v>#REF!</v>
      </c>
      <c r="H27" s="44" t="e">
        <f>_xlfn.XLOOKUP(B27,#REF!,#REF!)</f>
        <v>#REF!</v>
      </c>
    </row>
    <row r="28" spans="1:13" ht="0" hidden="1" customHeight="1" x14ac:dyDescent="0.25">
      <c r="B28" s="52" t="s">
        <v>30</v>
      </c>
      <c r="C28" s="45" t="e">
        <f>_xlfn.XLOOKUP(B28,#REF!,#REF!)</f>
        <v>#REF!</v>
      </c>
      <c r="D28" s="46" t="e">
        <f>_xlfn.XLOOKUP(B28,#REF!,#REF!,"")</f>
        <v>#REF!</v>
      </c>
      <c r="G28" s="44" t="e">
        <f>_xlfn.XLOOKUP(B28,#REF!,#REF!)</f>
        <v>#REF!</v>
      </c>
      <c r="H28" s="44" t="e">
        <f>_xlfn.XLOOKUP(B28,#REF!,#REF!)</f>
        <v>#REF!</v>
      </c>
    </row>
    <row r="29" spans="1:13" ht="0" hidden="1" customHeight="1" x14ac:dyDescent="0.25">
      <c r="B29" s="52" t="s">
        <v>31</v>
      </c>
      <c r="C29" s="45" t="e">
        <f>_xlfn.XLOOKUP(B29,#REF!,#REF!)</f>
        <v>#REF!</v>
      </c>
      <c r="D29" s="46" t="e">
        <f>_xlfn.XLOOKUP(B29,#REF!,#REF!,"")</f>
        <v>#REF!</v>
      </c>
      <c r="G29" s="44" t="e">
        <f>_xlfn.XLOOKUP(B29,#REF!,#REF!)</f>
        <v>#REF!</v>
      </c>
      <c r="H29" s="44" t="e">
        <f>_xlfn.XLOOKUP(B29,#REF!,#REF!)</f>
        <v>#REF!</v>
      </c>
    </row>
    <row r="30" spans="1:13" ht="0" hidden="1" customHeight="1" x14ac:dyDescent="0.25">
      <c r="B30" s="52" t="s">
        <v>32</v>
      </c>
      <c r="C30" s="45" t="e">
        <f>_xlfn.XLOOKUP(B30,#REF!,#REF!)</f>
        <v>#REF!</v>
      </c>
      <c r="D30" s="46" t="e">
        <f>_xlfn.XLOOKUP(B30,#REF!,#REF!,"")</f>
        <v>#REF!</v>
      </c>
      <c r="G30" s="44" t="e">
        <f>_xlfn.XLOOKUP(B30,#REF!,#REF!)</f>
        <v>#REF!</v>
      </c>
      <c r="H30" s="44" t="e">
        <f>_xlfn.XLOOKUP(B30,#REF!,#REF!)</f>
        <v>#REF!</v>
      </c>
    </row>
    <row r="31" spans="1:13" ht="0" hidden="1" customHeight="1" x14ac:dyDescent="0.25">
      <c r="B31" s="52" t="s">
        <v>33</v>
      </c>
      <c r="C31" s="45" t="e">
        <f>_xlfn.XLOOKUP(B31,#REF!,#REF!)</f>
        <v>#REF!</v>
      </c>
      <c r="D31" s="46" t="e">
        <f>_xlfn.XLOOKUP(B31,#REF!,#REF!,"")</f>
        <v>#REF!</v>
      </c>
      <c r="G31" s="44" t="e">
        <f>_xlfn.XLOOKUP(B31,#REF!,#REF!)</f>
        <v>#REF!</v>
      </c>
      <c r="H31" s="44" t="e">
        <f>_xlfn.XLOOKUP(B31,#REF!,#REF!)</f>
        <v>#REF!</v>
      </c>
    </row>
    <row r="32" spans="1:13" ht="0" hidden="1" customHeight="1" x14ac:dyDescent="0.25">
      <c r="B32" s="52" t="s">
        <v>34</v>
      </c>
      <c r="C32" s="45" t="e">
        <f>_xlfn.XLOOKUP(B32,#REF!,#REF!)</f>
        <v>#REF!</v>
      </c>
      <c r="D32" s="46" t="e">
        <f>_xlfn.XLOOKUP(B32,#REF!,#REF!,"")</f>
        <v>#REF!</v>
      </c>
      <c r="G32" s="44" t="e">
        <f>_xlfn.XLOOKUP(B32,#REF!,#REF!)</f>
        <v>#REF!</v>
      </c>
      <c r="H32" s="44" t="e">
        <f>_xlfn.XLOOKUP(B32,#REF!,#REF!)</f>
        <v>#REF!</v>
      </c>
    </row>
    <row r="33" spans="2:8" ht="0" hidden="1" customHeight="1" x14ac:dyDescent="0.25">
      <c r="B33" s="52" t="s">
        <v>35</v>
      </c>
      <c r="C33" s="45" t="e">
        <f>_xlfn.XLOOKUP(B33,#REF!,#REF!)</f>
        <v>#REF!</v>
      </c>
      <c r="D33" s="46" t="e">
        <f>_xlfn.XLOOKUP(B33,#REF!,#REF!,"")</f>
        <v>#REF!</v>
      </c>
      <c r="G33" s="44" t="e">
        <f>_xlfn.XLOOKUP(B33,#REF!,#REF!)</f>
        <v>#REF!</v>
      </c>
      <c r="H33" s="44" t="e">
        <f>_xlfn.XLOOKUP(B33,#REF!,#REF!)</f>
        <v>#REF!</v>
      </c>
    </row>
    <row r="34" spans="2:8" ht="0" hidden="1" customHeight="1" x14ac:dyDescent="0.25">
      <c r="B34" s="52" t="s">
        <v>36</v>
      </c>
      <c r="C34" s="45" t="e">
        <f>_xlfn.XLOOKUP(B34,#REF!,#REF!)</f>
        <v>#REF!</v>
      </c>
      <c r="D34" s="46" t="e">
        <f>_xlfn.XLOOKUP(B34,#REF!,#REF!,"")</f>
        <v>#REF!</v>
      </c>
      <c r="G34" s="44" t="e">
        <f>_xlfn.XLOOKUP(B34,#REF!,#REF!)</f>
        <v>#REF!</v>
      </c>
      <c r="H34" s="44" t="e">
        <f>_xlfn.XLOOKUP(B34,#REF!,#REF!)</f>
        <v>#REF!</v>
      </c>
    </row>
    <row r="35" spans="2:8" ht="0" hidden="1" customHeight="1" x14ac:dyDescent="0.25">
      <c r="B35" s="52" t="s">
        <v>37</v>
      </c>
      <c r="C35" s="45" t="e">
        <f>_xlfn.XLOOKUP(B35,#REF!,#REF!)</f>
        <v>#REF!</v>
      </c>
      <c r="D35" s="46" t="e">
        <f>_xlfn.XLOOKUP(B35,#REF!,#REF!,"")</f>
        <v>#REF!</v>
      </c>
      <c r="G35" s="44" t="e">
        <f>_xlfn.XLOOKUP(B35,#REF!,#REF!)</f>
        <v>#REF!</v>
      </c>
      <c r="H35" s="44" t="e">
        <f>_xlfn.XLOOKUP(B35,#REF!,#REF!)</f>
        <v>#REF!</v>
      </c>
    </row>
    <row r="36" spans="2:8" ht="0" hidden="1" customHeight="1" x14ac:dyDescent="0.25">
      <c r="B36" s="52" t="s">
        <v>38</v>
      </c>
      <c r="C36" s="45" t="e">
        <f>_xlfn.XLOOKUP(B36,#REF!,#REF!)</f>
        <v>#REF!</v>
      </c>
      <c r="D36" s="46" t="e">
        <f>_xlfn.XLOOKUP(B36,#REF!,#REF!,"")</f>
        <v>#REF!</v>
      </c>
      <c r="G36" s="44" t="e">
        <f>_xlfn.XLOOKUP(B36,#REF!,#REF!)</f>
        <v>#REF!</v>
      </c>
      <c r="H36" s="44" t="e">
        <f>_xlfn.XLOOKUP(B36,#REF!,#REF!)</f>
        <v>#REF!</v>
      </c>
    </row>
    <row r="37" spans="2:8" ht="0" hidden="1" customHeight="1" x14ac:dyDescent="0.25">
      <c r="B37" s="52" t="s">
        <v>39</v>
      </c>
      <c r="C37" s="45" t="e">
        <f>_xlfn.XLOOKUP(B37,#REF!,#REF!)</f>
        <v>#REF!</v>
      </c>
      <c r="D37" s="46" t="e">
        <f>_xlfn.XLOOKUP(B37,#REF!,#REF!,"")</f>
        <v>#REF!</v>
      </c>
      <c r="G37" s="44" t="e">
        <f>_xlfn.XLOOKUP(B37,#REF!,#REF!)</f>
        <v>#REF!</v>
      </c>
      <c r="H37" s="44" t="e">
        <f>_xlfn.XLOOKUP(B37,#REF!,#REF!)</f>
        <v>#REF!</v>
      </c>
    </row>
    <row r="38" spans="2:8" ht="0" hidden="1" customHeight="1" x14ac:dyDescent="0.25">
      <c r="B38" s="52" t="s">
        <v>40</v>
      </c>
      <c r="C38" s="45" t="e">
        <f>_xlfn.XLOOKUP(B38,#REF!,#REF!)</f>
        <v>#REF!</v>
      </c>
      <c r="D38" s="46" t="e">
        <f>_xlfn.XLOOKUP(B38,#REF!,#REF!,"")</f>
        <v>#REF!</v>
      </c>
      <c r="G38" s="44" t="e">
        <f>_xlfn.XLOOKUP(B38,#REF!,#REF!)</f>
        <v>#REF!</v>
      </c>
      <c r="H38" s="44" t="e">
        <f>_xlfn.XLOOKUP(B38,#REF!,#REF!)</f>
        <v>#REF!</v>
      </c>
    </row>
    <row r="39" spans="2:8" ht="0" hidden="1" customHeight="1" x14ac:dyDescent="0.25">
      <c r="B39" s="52" t="s">
        <v>41</v>
      </c>
      <c r="C39" s="45" t="e">
        <f>_xlfn.XLOOKUP(B39,#REF!,#REF!)</f>
        <v>#REF!</v>
      </c>
      <c r="D39" s="46" t="e">
        <f>_xlfn.XLOOKUP(B39,#REF!,#REF!,"")</f>
        <v>#REF!</v>
      </c>
      <c r="G39" s="44" t="e">
        <f>_xlfn.XLOOKUP(B39,#REF!,#REF!)</f>
        <v>#REF!</v>
      </c>
      <c r="H39" s="44" t="e">
        <f>_xlfn.XLOOKUP(B39,#REF!,#REF!)</f>
        <v>#REF!</v>
      </c>
    </row>
    <row r="40" spans="2:8" ht="0" hidden="1" customHeight="1" x14ac:dyDescent="0.25">
      <c r="B40" s="52" t="s">
        <v>42</v>
      </c>
      <c r="C40" s="45" t="e">
        <f>_xlfn.XLOOKUP(B40,#REF!,#REF!)</f>
        <v>#REF!</v>
      </c>
      <c r="D40" s="46" t="e">
        <f>_xlfn.XLOOKUP(B40,#REF!,#REF!,"")</f>
        <v>#REF!</v>
      </c>
      <c r="G40" s="44" t="e">
        <f>_xlfn.XLOOKUP(B40,#REF!,#REF!)</f>
        <v>#REF!</v>
      </c>
      <c r="H40" s="44" t="e">
        <f>_xlfn.XLOOKUP(B40,#REF!,#REF!)</f>
        <v>#REF!</v>
      </c>
    </row>
    <row r="41" spans="2:8" ht="0" hidden="1" customHeight="1" x14ac:dyDescent="0.25">
      <c r="B41" s="52" t="s">
        <v>43</v>
      </c>
      <c r="C41" s="45" t="e">
        <f>_xlfn.XLOOKUP(B41,#REF!,#REF!)</f>
        <v>#REF!</v>
      </c>
      <c r="D41" s="46" t="e">
        <f>_xlfn.XLOOKUP(B41,#REF!,#REF!,"")</f>
        <v>#REF!</v>
      </c>
      <c r="G41" s="44" t="e">
        <f>_xlfn.XLOOKUP(B41,#REF!,#REF!)</f>
        <v>#REF!</v>
      </c>
      <c r="H41" s="44" t="e">
        <f>_xlfn.XLOOKUP(B41,#REF!,#REF!)</f>
        <v>#REF!</v>
      </c>
    </row>
    <row r="42" spans="2:8" ht="0" hidden="1" customHeight="1" x14ac:dyDescent="0.25">
      <c r="B42" s="52" t="s">
        <v>44</v>
      </c>
      <c r="C42" s="45" t="e">
        <f>_xlfn.XLOOKUP(B42,#REF!,#REF!)</f>
        <v>#REF!</v>
      </c>
      <c r="D42" s="46" t="e">
        <f>_xlfn.XLOOKUP(B42,#REF!,#REF!,"")</f>
        <v>#REF!</v>
      </c>
      <c r="G42" s="44" t="e">
        <f>_xlfn.XLOOKUP(B42,#REF!,#REF!)</f>
        <v>#REF!</v>
      </c>
      <c r="H42" s="44" t="e">
        <f>_xlfn.XLOOKUP(B42,#REF!,#REF!)</f>
        <v>#REF!</v>
      </c>
    </row>
    <row r="43" spans="2:8" ht="0" hidden="1" customHeight="1" x14ac:dyDescent="0.25">
      <c r="B43" s="52" t="s">
        <v>45</v>
      </c>
      <c r="C43" s="45" t="e">
        <f>_xlfn.XLOOKUP(B43,#REF!,#REF!)</f>
        <v>#REF!</v>
      </c>
      <c r="D43" s="46" t="e">
        <f>_xlfn.XLOOKUP(B43,#REF!,#REF!,"")</f>
        <v>#REF!</v>
      </c>
      <c r="G43" s="44" t="e">
        <f>_xlfn.XLOOKUP(B43,#REF!,#REF!)</f>
        <v>#REF!</v>
      </c>
      <c r="H43" s="44" t="e">
        <f>_xlfn.XLOOKUP(B43,#REF!,#REF!)</f>
        <v>#REF!</v>
      </c>
    </row>
    <row r="44" spans="2:8" ht="0" hidden="1" customHeight="1" x14ac:dyDescent="0.25">
      <c r="B44" s="52" t="s">
        <v>46</v>
      </c>
      <c r="C44" s="45" t="e">
        <f>_xlfn.XLOOKUP(B44,#REF!,#REF!)</f>
        <v>#REF!</v>
      </c>
      <c r="D44" s="46" t="e">
        <f>_xlfn.XLOOKUP(B44,#REF!,#REF!,"")</f>
        <v>#REF!</v>
      </c>
      <c r="G44" s="44" t="e">
        <f>_xlfn.XLOOKUP(B44,#REF!,#REF!)</f>
        <v>#REF!</v>
      </c>
      <c r="H44" s="44" t="e">
        <f>_xlfn.XLOOKUP(B44,#REF!,#REF!)</f>
        <v>#REF!</v>
      </c>
    </row>
    <row r="45" spans="2:8" ht="0" hidden="1" customHeight="1" x14ac:dyDescent="0.25">
      <c r="B45" s="52" t="s">
        <v>47</v>
      </c>
      <c r="C45" s="45" t="e">
        <f>_xlfn.XLOOKUP(B45,#REF!,#REF!)</f>
        <v>#REF!</v>
      </c>
      <c r="D45" s="46" t="e">
        <f>_xlfn.XLOOKUP(B45,#REF!,#REF!,"")</f>
        <v>#REF!</v>
      </c>
      <c r="G45" s="44" t="e">
        <f>_xlfn.XLOOKUP(B45,#REF!,#REF!)</f>
        <v>#REF!</v>
      </c>
      <c r="H45" s="44" t="e">
        <f>_xlfn.XLOOKUP(B45,#REF!,#REF!)</f>
        <v>#REF!</v>
      </c>
    </row>
    <row r="46" spans="2:8" ht="0" hidden="1" customHeight="1" x14ac:dyDescent="0.25">
      <c r="B46" s="52" t="s">
        <v>48</v>
      </c>
      <c r="C46" s="45" t="e">
        <f>_xlfn.XLOOKUP(B46,#REF!,#REF!)</f>
        <v>#REF!</v>
      </c>
      <c r="D46" s="46" t="e">
        <f>_xlfn.XLOOKUP(B46,#REF!,#REF!,"")</f>
        <v>#REF!</v>
      </c>
      <c r="G46" s="44" t="e">
        <f>_xlfn.XLOOKUP(B46,#REF!,#REF!)</f>
        <v>#REF!</v>
      </c>
      <c r="H46" s="44" t="e">
        <f>_xlfn.XLOOKUP(B46,#REF!,#REF!)</f>
        <v>#REF!</v>
      </c>
    </row>
    <row r="47" spans="2:8" ht="0" hidden="1" customHeight="1" x14ac:dyDescent="0.25">
      <c r="B47" s="52" t="s">
        <v>49</v>
      </c>
      <c r="C47" s="45" t="e">
        <f>_xlfn.XLOOKUP(B47,#REF!,#REF!)</f>
        <v>#REF!</v>
      </c>
      <c r="D47" s="46" t="e">
        <f>_xlfn.XLOOKUP(B47,#REF!,#REF!,"")</f>
        <v>#REF!</v>
      </c>
      <c r="G47" s="44" t="e">
        <f>_xlfn.XLOOKUP(B47,#REF!,#REF!)</f>
        <v>#REF!</v>
      </c>
      <c r="H47" s="44" t="e">
        <f>_xlfn.XLOOKUP(B47,#REF!,#REF!)</f>
        <v>#REF!</v>
      </c>
    </row>
    <row r="48" spans="2:8" ht="0" hidden="1" customHeight="1" x14ac:dyDescent="0.25">
      <c r="B48" s="52" t="s">
        <v>50</v>
      </c>
      <c r="C48" s="45" t="e">
        <f>_xlfn.XLOOKUP(B48,#REF!,#REF!)</f>
        <v>#REF!</v>
      </c>
      <c r="D48" s="46" t="e">
        <f>_xlfn.XLOOKUP(B48,#REF!,#REF!,"")</f>
        <v>#REF!</v>
      </c>
      <c r="G48" s="44" t="e">
        <f>_xlfn.XLOOKUP(B48,#REF!,#REF!)</f>
        <v>#REF!</v>
      </c>
      <c r="H48" s="44" t="e">
        <f>_xlfn.XLOOKUP(B48,#REF!,#REF!)</f>
        <v>#REF!</v>
      </c>
    </row>
  </sheetData>
  <sheetProtection algorithmName="SHA-512" hashValue="rXD5/ySF/9g423scANEm/3WNLW6XHdErpnYUjpA9LbyoFmMRu6+3e5Eg1/j8MsR7Wc4YOWdYpG0xzDEWELZZFA==" saltValue="Sk2ULJ4ivVzoTutIBCrHvw==" spinCount="100000" sheet="1" objects="1" scenarios="1" formatColumns="0" autoFilter="0"/>
  <protectedRanges>
    <protectedRange sqref="E2" name="Range3"/>
  </protectedRanges>
  <autoFilter ref="I3:I23" xr:uid="{4F2F79EB-8DDA-4D54-954E-3CBED912A757}"/>
  <mergeCells count="1">
    <mergeCell ref="A2:B2"/>
  </mergeCells>
  <conditionalFormatting sqref="B1:B2">
    <cfRule type="duplicateValues" dxfId="0" priority="1"/>
  </conditionalFormatting>
  <pageMargins left="0.25" right="0.25" top="0.75" bottom="0.75" header="0.3" footer="0.3"/>
  <pageSetup scale="44" orientation="portrait" r:id="rId1"/>
  <headerFooter>
    <oddHeader>&amp;LSUPPLY STOPS
Subject to change without prior notice&amp;RSUPPLY STOPS
 Page &amp;P of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Supply Stops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cp:lastPrinted>2024-02-14T20:56:58Z</cp:lastPrinted>
  <dcterms:created xsi:type="dcterms:W3CDTF">2023-11-23T16:49:25Z</dcterms:created>
  <dcterms:modified xsi:type="dcterms:W3CDTF">2024-04-19T18:12:38Z</dcterms:modified>
</cp:coreProperties>
</file>