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SUPPLY STOPS/040725/"/>
    </mc:Choice>
  </mc:AlternateContent>
  <xr:revisionPtr revIDLastSave="31" documentId="8_{5E4BD606-A381-4488-B00A-387154DA811F}" xr6:coauthVersionLast="47" xr6:coauthVersionMax="47" xr10:uidLastSave="{9D62300B-7CF0-4EDE-AFBE-50CEB9148C9B}"/>
  <bookViews>
    <workbookView xWindow="28680" yWindow="-12675" windowWidth="16440" windowHeight="28320" xr2:uid="{70BBD581-F030-45B9-A0E4-9274A02D32C2}"/>
  </bookViews>
  <sheets>
    <sheet name="Supply Stops" sheetId="1" r:id="rId1"/>
  </sheets>
  <definedNames>
    <definedName name="_xlnm._FilterDatabase" localSheetId="0" hidden="1">'Supply Stops'!$I$3:$I$26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E28" i="1"/>
  <c r="F28" i="1" s="1"/>
  <c r="J28" i="1" s="1"/>
  <c r="E27" i="1"/>
  <c r="F27" i="1" s="1"/>
  <c r="J27" i="1" s="1"/>
  <c r="E26" i="1"/>
  <c r="F26" i="1" s="1"/>
  <c r="J26" i="1" s="1"/>
  <c r="E25" i="1"/>
  <c r="F25" i="1" s="1"/>
  <c r="H51" i="1"/>
  <c r="G51" i="1"/>
  <c r="D51" i="1"/>
  <c r="C51" i="1"/>
  <c r="H50" i="1"/>
  <c r="G50" i="1"/>
  <c r="D50" i="1"/>
  <c r="C50" i="1"/>
  <c r="H49" i="1"/>
  <c r="G49" i="1"/>
  <c r="D49" i="1"/>
  <c r="C49" i="1"/>
  <c r="H48" i="1"/>
  <c r="G48" i="1"/>
  <c r="D48" i="1"/>
  <c r="C48" i="1"/>
  <c r="H47" i="1"/>
  <c r="G47" i="1"/>
  <c r="D47" i="1"/>
  <c r="C47" i="1"/>
  <c r="H46" i="1"/>
  <c r="G46" i="1"/>
  <c r="D46" i="1"/>
  <c r="C46" i="1"/>
  <c r="H45" i="1"/>
  <c r="G45" i="1"/>
  <c r="D45" i="1"/>
  <c r="C45" i="1"/>
  <c r="H44" i="1"/>
  <c r="G44" i="1"/>
  <c r="D44" i="1"/>
  <c r="C44" i="1"/>
  <c r="H43" i="1"/>
  <c r="G43" i="1"/>
  <c r="D43" i="1"/>
  <c r="C43" i="1"/>
  <c r="H42" i="1"/>
  <c r="G42" i="1"/>
  <c r="D42" i="1"/>
  <c r="C42" i="1"/>
  <c r="H41" i="1"/>
  <c r="G41" i="1"/>
  <c r="D41" i="1"/>
  <c r="C41" i="1"/>
  <c r="H40" i="1"/>
  <c r="G40" i="1"/>
  <c r="D40" i="1"/>
  <c r="C40" i="1"/>
  <c r="H39" i="1"/>
  <c r="G39" i="1"/>
  <c r="D39" i="1"/>
  <c r="C39" i="1"/>
  <c r="H38" i="1"/>
  <c r="G38" i="1"/>
  <c r="D38" i="1"/>
  <c r="C38" i="1"/>
  <c r="H37" i="1"/>
  <c r="G37" i="1"/>
  <c r="D37" i="1"/>
  <c r="C37" i="1"/>
  <c r="H36" i="1"/>
  <c r="G36" i="1"/>
  <c r="D36" i="1"/>
  <c r="C36" i="1"/>
  <c r="H35" i="1"/>
  <c r="G35" i="1"/>
  <c r="D35" i="1"/>
  <c r="C35" i="1"/>
  <c r="H34" i="1"/>
  <c r="G34" i="1"/>
  <c r="D34" i="1"/>
  <c r="C34" i="1"/>
  <c r="H33" i="1"/>
  <c r="G33" i="1"/>
  <c r="D33" i="1"/>
  <c r="C33" i="1"/>
  <c r="H32" i="1"/>
  <c r="G32" i="1"/>
  <c r="D32" i="1"/>
  <c r="C32" i="1"/>
  <c r="H31" i="1"/>
  <c r="G31" i="1"/>
  <c r="D31" i="1"/>
  <c r="C31" i="1"/>
  <c r="H30" i="1"/>
  <c r="G30" i="1"/>
  <c r="D30" i="1"/>
  <c r="C30" i="1"/>
  <c r="H29" i="1"/>
  <c r="G29" i="1"/>
  <c r="D29" i="1"/>
  <c r="C29" i="1"/>
  <c r="F18" i="1"/>
  <c r="J18" i="1" s="1"/>
  <c r="E15" i="1"/>
  <c r="F15" i="1" s="1"/>
  <c r="J15" i="1" s="1"/>
  <c r="E14" i="1"/>
  <c r="F14" i="1" s="1"/>
  <c r="J14" i="1" s="1"/>
  <c r="F6" i="1"/>
  <c r="J6" i="1" s="1"/>
  <c r="E16" i="1" l="1"/>
  <c r="F16" i="1" s="1"/>
  <c r="E5" i="1"/>
  <c r="F5" i="1" s="1"/>
  <c r="J5" i="1" s="1"/>
  <c r="E7" i="1"/>
  <c r="F7" i="1" s="1"/>
  <c r="J7" i="1" s="1"/>
  <c r="E8" i="1"/>
  <c r="F8" i="1" s="1"/>
  <c r="J8" i="1" s="1"/>
  <c r="E24" i="1"/>
  <c r="F24" i="1" s="1"/>
  <c r="J24" i="1" s="1"/>
  <c r="E11" i="1"/>
  <c r="F11" i="1" s="1"/>
  <c r="J11" i="1" s="1"/>
  <c r="E12" i="1"/>
  <c r="F12" i="1" s="1"/>
  <c r="J12" i="1" s="1"/>
  <c r="E17" i="1"/>
  <c r="F17" i="1" s="1"/>
  <c r="J17" i="1" s="1"/>
  <c r="E20" i="1"/>
  <c r="F20" i="1" s="1"/>
  <c r="J20" i="1" s="1"/>
  <c r="E23" i="1"/>
  <c r="F23" i="1" s="1"/>
  <c r="J23" i="1" s="1"/>
  <c r="E9" i="1"/>
  <c r="F9" i="1" s="1"/>
  <c r="J9" i="1" s="1"/>
  <c r="E10" i="1"/>
  <c r="F10" i="1" s="1"/>
  <c r="J10" i="1" s="1"/>
  <c r="E13" i="1"/>
  <c r="F13" i="1" s="1"/>
  <c r="J13" i="1" s="1"/>
  <c r="E21" i="1"/>
  <c r="F21" i="1" s="1"/>
  <c r="J21" i="1" s="1"/>
  <c r="E19" i="1"/>
  <c r="F19" i="1" s="1"/>
  <c r="J19" i="1" s="1"/>
  <c r="E22" i="1"/>
  <c r="F22" i="1" s="1"/>
  <c r="J22" i="1" s="1"/>
  <c r="L3" i="1" l="1"/>
</calcChain>
</file>

<file path=xl/sharedStrings.xml><?xml version="1.0" encoding="utf-8"?>
<sst xmlns="http://schemas.openxmlformats.org/spreadsheetml/2006/main" count="88" uniqueCount="74">
  <si>
    <t xml:space="preserve">Insert Your Quantity </t>
  </si>
  <si>
    <t>Alro Part #</t>
  </si>
  <si>
    <t>SUPPLY STOPS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</si>
  <si>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</si>
  <si>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</si>
  <si>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</si>
  <si>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</si>
  <si>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</si>
  <si>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</si>
  <si>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</si>
  <si>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</si>
  <si>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ANGLE STOPS - QUARTER TURN</t>
  </si>
  <si>
    <t>P13100</t>
  </si>
  <si>
    <t>1/2 FEM x 3/8 OD COMP</t>
  </si>
  <si>
    <t>P13102</t>
  </si>
  <si>
    <t>3/8 FEM x 3/8 OD COMP</t>
  </si>
  <si>
    <t>NET</t>
  </si>
  <si>
    <t>P13103</t>
  </si>
  <si>
    <t>1/2 COP x 3/8 OD COMP</t>
  </si>
  <si>
    <t>P13105</t>
  </si>
  <si>
    <t>1/2 NOM COMP (5/8 OD COMP) x 3/8 OD COMP</t>
  </si>
  <si>
    <t>P13106</t>
  </si>
  <si>
    <t>1/2 NOM COMP (5/8 OD COMP) x 1/4 OD COMP</t>
  </si>
  <si>
    <t>P13107</t>
  </si>
  <si>
    <t>1/2 CPVC x 3/8 OD COMP</t>
  </si>
  <si>
    <t>P13108</t>
  </si>
  <si>
    <t>1/2 PEX F1807 x 3/8 OD COMP</t>
  </si>
  <si>
    <t>P13109</t>
  </si>
  <si>
    <t>1/2 PEX F1807 x 1/4 OD COMP</t>
  </si>
  <si>
    <t>P13110</t>
  </si>
  <si>
    <t>1/2 EXPN PEX F1960 x 3/8 OD COMP</t>
  </si>
  <si>
    <t>P13111</t>
  </si>
  <si>
    <t>1/2 PRESS x 3/8 OD COMP</t>
  </si>
  <si>
    <t>P13125</t>
  </si>
  <si>
    <t>1/2 PEX F1807 x 1/2 PEX F1807</t>
  </si>
  <si>
    <t>STRAIGHT STOPS - QUARTER TURN</t>
  </si>
  <si>
    <t>P13113</t>
  </si>
  <si>
    <t>P13114</t>
  </si>
  <si>
    <t>P13115</t>
  </si>
  <si>
    <t>P13116</t>
  </si>
  <si>
    <t>P13117</t>
  </si>
  <si>
    <t>P13118</t>
  </si>
  <si>
    <t>P13120</t>
  </si>
  <si>
    <t>P13121</t>
  </si>
  <si>
    <t>P13126</t>
  </si>
  <si>
    <t>P13229</t>
  </si>
  <si>
    <t>P13230</t>
  </si>
  <si>
    <t>P13231</t>
  </si>
  <si>
    <t>P13232</t>
  </si>
  <si>
    <t>P13210</t>
  </si>
  <si>
    <t>P13211</t>
  </si>
  <si>
    <t>P13212</t>
  </si>
  <si>
    <t>P13213</t>
  </si>
  <si>
    <t>P13214</t>
  </si>
  <si>
    <t>P13217</t>
  </si>
  <si>
    <t>P13218</t>
  </si>
  <si>
    <t>P13219</t>
  </si>
  <si>
    <t>P13220</t>
  </si>
  <si>
    <t>P13221</t>
  </si>
  <si>
    <t>P13222</t>
  </si>
  <si>
    <t>P13223</t>
  </si>
  <si>
    <t>P13224</t>
  </si>
  <si>
    <t>P13225</t>
  </si>
  <si>
    <t>P13226</t>
  </si>
  <si>
    <t>P13227</t>
  </si>
  <si>
    <t>P13228</t>
  </si>
  <si>
    <t>P13346</t>
  </si>
  <si>
    <t>P13350</t>
  </si>
  <si>
    <t>1/2 Push x 1/4 OD (Chrome Plated)</t>
  </si>
  <si>
    <t>P13348</t>
  </si>
  <si>
    <t>1/2 Push x 3/8 OD (Chrome Plated)</t>
  </si>
  <si>
    <t>1/2 Push x 1/4 Push</t>
  </si>
  <si>
    <t/>
  </si>
  <si>
    <t>SS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</si>
</sst>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2"/>
      <color theme="0"/>
      <name val="Calibri"/>
      <family val="2"/>
      <scheme val="minor"/>
    </font>
    <font>
      <b/>
      <sz val="12"/>
      <color rgb="FF0070C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Protection="1">
      <protection hidden="1"/>
    </xf>
    <xf numFmtId="164" fontId="2" fillId="0" borderId="3" xfId="1" applyNumberFormat="1" applyFont="1" applyBorder="1" applyAlignment="1" applyProtection="1">
      <alignment horizontal="center"/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Protection="1">
      <protection hidden="1"/>
    </xf>
    <xf numFmtId="164" fontId="2" fillId="0" borderId="0" xfId="1" applyNumberFormat="1" applyFont="1" applyBorder="1" applyAlignment="1" applyProtection="1">
      <alignment horizontal="center"/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2" fontId="9" fillId="3" borderId="6" xfId="0" applyNumberFormat="1" applyFont="1" applyFill="1" applyBorder="1" applyAlignment="1" applyProtection="1">
      <alignment horizontal="center" vertical="center" wrapText="1"/>
      <protection hidden="1"/>
    </xf>
    <xf numFmtId="2" fontId="9" fillId="3" borderId="14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14" xfId="0" quotePrefix="1" applyFont="1" applyFill="1" applyBorder="1" applyAlignment="1" applyProtection="1">
      <alignment horizontal="left" vertical="center"/>
      <protection hidden="1"/>
    </xf>
    <xf numFmtId="164" fontId="9" fillId="3" borderId="14" xfId="1" applyNumberFormat="1" applyFont="1" applyFill="1" applyBorder="1" applyAlignment="1" applyProtection="1">
      <alignment horizontal="center" vertical="center" wrapText="1"/>
      <protection hidden="1"/>
    </xf>
    <xf numFmtId="165" fontId="9" fillId="3" borderId="14" xfId="0" applyNumberFormat="1" applyFont="1" applyFill="1" applyBorder="1" applyAlignment="1" applyProtection="1">
      <alignment horizontal="center" vertical="center"/>
      <protection hidden="1"/>
    </xf>
    <xf numFmtId="166" fontId="9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9" fillId="3" borderId="14" xfId="1" applyNumberFormat="1" applyFont="1" applyFill="1" applyBorder="1" applyAlignment="1" applyProtection="1">
      <alignment horizontal="center" vertical="center" wrapText="1"/>
      <protection hidden="1"/>
    </xf>
    <xf numFmtId="1" fontId="9" fillId="3" borderId="14" xfId="0" applyNumberFormat="1" applyFont="1" applyFill="1" applyBorder="1" applyAlignment="1" applyProtection="1">
      <alignment horizontal="center" vertical="center" wrapText="1"/>
      <protection hidden="1"/>
    </xf>
    <xf numFmtId="1" fontId="9" fillId="3" borderId="14" xfId="0" applyNumberFormat="1" applyFont="1" applyFill="1" applyBorder="1" applyAlignment="1">
      <alignment horizontal="center" vertical="center"/>
    </xf>
    <xf numFmtId="164" fontId="9" fillId="3" borderId="15" xfId="0" applyNumberFormat="1" applyFont="1" applyFill="1" applyBorder="1" applyAlignment="1" applyProtection="1">
      <alignment horizontal="center" vertical="center" wrapText="1"/>
      <protection hidden="1"/>
    </xf>
    <xf numFmtId="1" fontId="7" fillId="0" borderId="0" xfId="0" applyNumberFormat="1" applyFont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center" vertical="center" wrapText="1"/>
      <protection hidden="1"/>
    </xf>
    <xf numFmtId="0" fontId="0" fillId="0" borderId="4" xfId="0" applyBorder="1"/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vertical="center"/>
      <protection hidden="1"/>
    </xf>
    <xf numFmtId="164" fontId="2" fillId="0" borderId="16" xfId="1" applyNumberFormat="1" applyFont="1" applyBorder="1" applyAlignment="1" applyProtection="1">
      <alignment horizontal="center" vertical="center"/>
      <protection hidden="1"/>
    </xf>
    <xf numFmtId="167" fontId="2" fillId="0" borderId="16" xfId="0" applyNumberFormat="1" applyFont="1" applyBorder="1" applyAlignment="1" applyProtection="1">
      <alignment horizontal="center" vertical="center"/>
      <protection hidden="1"/>
    </xf>
    <xf numFmtId="166" fontId="2" fillId="0" borderId="16" xfId="1" applyNumberFormat="1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1" fontId="2" fillId="4" borderId="17" xfId="0" applyNumberFormat="1" applyFont="1" applyFill="1" applyBorder="1" applyAlignment="1" applyProtection="1">
      <alignment horizontal="center" vertical="center"/>
      <protection locked="0"/>
    </xf>
    <xf numFmtId="164" fontId="2" fillId="5" borderId="16" xfId="0" applyNumberFormat="1" applyFont="1" applyFill="1" applyBorder="1" applyAlignment="1" applyProtection="1">
      <alignment horizontal="center" vertical="center"/>
      <protection hidden="1"/>
    </xf>
    <xf numFmtId="0" fontId="0" fillId="0" borderId="18" xfId="0" applyBorder="1"/>
    <xf numFmtId="0" fontId="2" fillId="0" borderId="9" xfId="0" applyFont="1" applyBorder="1" applyAlignment="1" applyProtection="1">
      <alignment horizontal="left" indent="2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vertical="center"/>
      <protection hidden="1"/>
    </xf>
    <xf numFmtId="164" fontId="2" fillId="0" borderId="18" xfId="1" applyNumberFormat="1" applyFont="1" applyBorder="1" applyAlignment="1" applyProtection="1">
      <alignment horizontal="center" vertical="center"/>
      <protection hidden="1"/>
    </xf>
    <xf numFmtId="167" fontId="2" fillId="0" borderId="18" xfId="0" applyNumberFormat="1" applyFont="1" applyBorder="1" applyAlignment="1" applyProtection="1">
      <alignment horizontal="center" vertical="center"/>
      <protection hidden="1"/>
    </xf>
    <xf numFmtId="166" fontId="2" fillId="0" borderId="18" xfId="1" applyNumberFormat="1" applyFont="1" applyBorder="1" applyAlignment="1" applyProtection="1">
      <alignment horizontal="center" vertical="center"/>
      <protection hidden="1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164" fontId="2" fillId="5" borderId="18" xfId="0" applyNumberFormat="1" applyFont="1" applyFill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left" indent="2"/>
      <protection hidden="1"/>
    </xf>
    <xf numFmtId="0" fontId="0" fillId="0" borderId="6" xfId="0" applyBorder="1"/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left" indent="2"/>
      <protection hidden="1"/>
    </xf>
    <xf numFmtId="165" fontId="11" fillId="3" borderId="14" xfId="0" applyNumberFormat="1" applyFont="1" applyFill="1" applyBorder="1" applyAlignment="1" applyProtection="1">
      <alignment horizontal="center" vertical="center"/>
      <protection hidden="1"/>
    </xf>
    <xf numFmtId="166" fontId="11" fillId="3" borderId="1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center"/>
      <protection hidden="1"/>
    </xf>
    <xf numFmtId="166" fontId="0" fillId="0" borderId="0" xfId="1" applyNumberFormat="1" applyFont="1" applyProtection="1">
      <protection hidden="1"/>
    </xf>
    <xf numFmtId="1" fontId="0" fillId="0" borderId="0" xfId="0" applyNumberFormat="1" applyAlignment="1">
      <alignment horizontal="right"/>
    </xf>
    <xf numFmtId="164" fontId="0" fillId="0" borderId="0" xfId="0" applyNumberFormat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164" fontId="0" fillId="0" borderId="0" xfId="1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1.png"/><Relationship Id="rId16" Type="http://schemas.openxmlformats.org/officeDocument/2006/relationships/image" Target="../media/image15.jpeg"/><Relationship Id="rId1" Type="http://schemas.openxmlformats.org/officeDocument/2006/relationships/hyperlink" Target="https://alroproducts.com/valve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295388</xdr:colOff>
      <xdr:row>1</xdr:row>
      <xdr:rowOff>54079</xdr:rowOff>
    </xdr:from>
    <xdr:to>
      <xdr:col>8</xdr:col>
      <xdr:colOff>377449</xdr:colOff>
      <xdr:row>1</xdr:row>
      <xdr:rowOff>178637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905B1D9F-25E0-4523-9469-2FFC7FD70275}"/>
            </a:ext>
          </a:extLst>
        </xdr:cNvPr>
        <xdr:cNvSpPr/>
      </xdr:nvSpPr>
      <xdr:spPr>
        <a:xfrm>
          <a:off x="9515588" y="978004"/>
          <a:ext cx="8206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588818</xdr:colOff>
      <xdr:row>0</xdr:row>
      <xdr:rowOff>0</xdr:rowOff>
    </xdr:from>
    <xdr:to>
      <xdr:col>2</xdr:col>
      <xdr:colOff>3067915</xdr:colOff>
      <xdr:row>2</xdr:row>
      <xdr:rowOff>111964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DE8B1F-C6F3-4240-8FB0-24864417E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3868" y="0"/>
          <a:ext cx="2479097" cy="1245439"/>
        </a:xfrm>
        <a:prstGeom prst="rect">
          <a:avLst/>
        </a:prstGeom>
      </xdr:spPr>
    </xdr:pic>
    <xdr:clientData/>
  </xdr:twoCellAnchor>
  <xdr:twoCellAnchor editAs="oneCell">
    <xdr:from>
      <xdr:col>0</xdr:col>
      <xdr:colOff>214994</xdr:colOff>
      <xdr:row>4</xdr:row>
      <xdr:rowOff>32657</xdr:rowOff>
    </xdr:from>
    <xdr:to>
      <xdr:col>0</xdr:col>
      <xdr:colOff>1200149</xdr:colOff>
      <xdr:row>6</xdr:row>
      <xdr:rowOff>1098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78E8374-BBF2-4B6A-8CDE-58D306A61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4994" y="1775732"/>
          <a:ext cx="985155" cy="9819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195943</xdr:colOff>
      <xdr:row>6</xdr:row>
      <xdr:rowOff>14967</xdr:rowOff>
    </xdr:from>
    <xdr:to>
      <xdr:col>0</xdr:col>
      <xdr:colOff>1164826</xdr:colOff>
      <xdr:row>6</xdr:row>
      <xdr:rowOff>993375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C594E6-C4A7-4805-B998-E34998065D3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5943" y="2786742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259899</xdr:colOff>
      <xdr:row>9</xdr:row>
      <xdr:rowOff>19049</xdr:rowOff>
    </xdr:from>
    <xdr:to>
      <xdr:col>0</xdr:col>
      <xdr:colOff>1125854</xdr:colOff>
      <xdr:row>10</xdr:row>
      <xdr:rowOff>1142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D3ED873-CAEF-424D-A5C2-78FE091C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9899" y="5819774"/>
          <a:ext cx="854525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34018</xdr:colOff>
      <xdr:row>10</xdr:row>
      <xdr:rowOff>364670</xdr:rowOff>
    </xdr:from>
    <xdr:to>
      <xdr:col>0</xdr:col>
      <xdr:colOff>1501140</xdr:colOff>
      <xdr:row>11</xdr:row>
      <xdr:rowOff>702945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7C46765-9182-46E0-9117-259920F3645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018" y="7175045"/>
          <a:ext cx="1461407" cy="1359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249011</xdr:colOff>
      <xdr:row>12</xdr:row>
      <xdr:rowOff>31296</xdr:rowOff>
    </xdr:from>
    <xdr:to>
      <xdr:col>0</xdr:col>
      <xdr:colOff>1238849</xdr:colOff>
      <xdr:row>13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313051A-45F0-4518-A533-ABCA8EF9476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9011" y="8860971"/>
          <a:ext cx="978408" cy="9783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13</xdr:row>
      <xdr:rowOff>19050</xdr:rowOff>
    </xdr:from>
    <xdr:to>
      <xdr:col>0</xdr:col>
      <xdr:colOff>1235583</xdr:colOff>
      <xdr:row>14</xdr:row>
      <xdr:rowOff>1143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5EAF138-C5C1-4AAF-9A42-4F1E992D9A2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7650" y="9858375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142875</xdr:colOff>
      <xdr:row>22</xdr:row>
      <xdr:rowOff>19050</xdr:rowOff>
    </xdr:from>
    <xdr:to>
      <xdr:col>0</xdr:col>
      <xdr:colOff>1312545</xdr:colOff>
      <xdr:row>23</xdr:row>
      <xdr:rowOff>1143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B0C2991-3434-479F-ACF8-C096BE9752F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42875" y="17164050"/>
          <a:ext cx="1181100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16</xdr:row>
      <xdr:rowOff>38100</xdr:rowOff>
    </xdr:from>
    <xdr:to>
      <xdr:col>0</xdr:col>
      <xdr:colOff>1235583</xdr:colOff>
      <xdr:row>17</xdr:row>
      <xdr:rowOff>492633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A04E0EB5-046A-4F23-BD24-50E7FE6793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2096750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23</xdr:row>
      <xdr:rowOff>9525</xdr:rowOff>
    </xdr:from>
    <xdr:to>
      <xdr:col>0</xdr:col>
      <xdr:colOff>1235583</xdr:colOff>
      <xdr:row>23</xdr:row>
      <xdr:rowOff>987933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35DB744-221F-4D52-AAD5-B4239C305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8164175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19</xdr:row>
      <xdr:rowOff>19050</xdr:rowOff>
    </xdr:from>
    <xdr:to>
      <xdr:col>0</xdr:col>
      <xdr:colOff>1235583</xdr:colOff>
      <xdr:row>20</xdr:row>
      <xdr:rowOff>1143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9CA6BFB-F400-4190-BD02-FC6084C080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4135100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85724</xdr:colOff>
      <xdr:row>7</xdr:row>
      <xdr:rowOff>447674</xdr:rowOff>
    </xdr:from>
    <xdr:to>
      <xdr:col>0</xdr:col>
      <xdr:colOff>1428749</xdr:colOff>
      <xdr:row>8</xdr:row>
      <xdr:rowOff>609599</xdr:rowOff>
    </xdr:to>
    <xdr:pic>
      <xdr:nvPicPr>
        <xdr:cNvPr id="15" name="Picture 14" descr="OCR19X-C BRASSCRAFT MANUFACTURING 1/2&quot; x 3/8&quot; Comp x Comp 125PSI Lead-Free  Chrome Plated Brass Oval Handle Angle Water Supply Stop | VAMAC, Inc.">
          <a:extLst>
            <a:ext uri="{FF2B5EF4-FFF2-40B4-BE49-F238E27FC236}">
              <a16:creationId xmlns:a16="http://schemas.microsoft.com/office/drawing/2014/main" id="{1477B061-3390-40F5-A8BB-377B27712A7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5724" y="4229099"/>
          <a:ext cx="1343025" cy="1171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18</xdr:row>
      <xdr:rowOff>9525</xdr:rowOff>
    </xdr:from>
    <xdr:to>
      <xdr:col>0</xdr:col>
      <xdr:colOff>1235583</xdr:colOff>
      <xdr:row>18</xdr:row>
      <xdr:rowOff>987933</xdr:rowOff>
    </xdr:to>
    <xdr:pic>
      <xdr:nvPicPr>
        <xdr:cNvPr id="16" name="Picture 15" descr="Brass Craft R14 Lead-Free Brass Straight Stop, 1/2 inch x 3/8 inch OD, Sweat  x Compression, Chrome Plated | Buy Supply Stop Valves &amp; More at Southern  Pipe &amp; Supply">
          <a:extLst>
            <a:ext uri="{FF2B5EF4-FFF2-40B4-BE49-F238E27FC236}">
              <a16:creationId xmlns:a16="http://schemas.microsoft.com/office/drawing/2014/main" id="{EE63C9E3-4918-4CB7-ACAB-359B246A0F8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7650" y="13115925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20</xdr:row>
      <xdr:rowOff>9523</xdr:rowOff>
    </xdr:from>
    <xdr:to>
      <xdr:col>0</xdr:col>
      <xdr:colOff>1237488</xdr:colOff>
      <xdr:row>20</xdr:row>
      <xdr:rowOff>987931</xdr:rowOff>
    </xdr:to>
    <xdr:pic>
      <xdr:nvPicPr>
        <xdr:cNvPr id="17" name="Picture 16" descr="THEWORKS® Quarter-Turn Straight Stop Valve, 1/2 in. CPVC Inlet x 3/8 in.  O.D. Compression Outlet - Walmart.com">
          <a:extLst>
            <a:ext uri="{FF2B5EF4-FFF2-40B4-BE49-F238E27FC236}">
              <a16:creationId xmlns:a16="http://schemas.microsoft.com/office/drawing/2014/main" id="{5508472D-1DD2-4938-BB62-DBCFF9471E90}"/>
            </a:ext>
          </a:extLst>
        </xdr:cNvPr>
        <xdr:cNvPicPr>
          <a:picLocks noChangeArrowheads="1"/>
        </xdr:cNvPicPr>
      </xdr:nvPicPr>
      <xdr:blipFill rotWithShape="1"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66700" y="15135223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257175</xdr:colOff>
      <xdr:row>21</xdr:row>
      <xdr:rowOff>28575</xdr:rowOff>
    </xdr:from>
    <xdr:to>
      <xdr:col>0</xdr:col>
      <xdr:colOff>1235583</xdr:colOff>
      <xdr:row>22</xdr:row>
      <xdr:rowOff>1143</xdr:rowOff>
    </xdr:to>
    <xdr:pic>
      <xdr:nvPicPr>
        <xdr:cNvPr id="18" name="Picture 17" descr="1/2&quot; PEX (F1807) x 1/4&quot; OD Comp Quarter Turn Straight Stop, Lead Free -  PEXhouse.com">
          <a:extLst>
            <a:ext uri="{FF2B5EF4-FFF2-40B4-BE49-F238E27FC236}">
              <a16:creationId xmlns:a16="http://schemas.microsoft.com/office/drawing/2014/main" id="{FF9F453B-7DE8-4143-B0BA-8AB26265054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7175" y="16163925"/>
          <a:ext cx="978408" cy="978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19050</xdr:rowOff>
    </xdr:from>
    <xdr:to>
      <xdr:col>0</xdr:col>
      <xdr:colOff>1140333</xdr:colOff>
      <xdr:row>25</xdr:row>
      <xdr:rowOff>1143</xdr:rowOff>
    </xdr:to>
    <xdr:pic>
      <xdr:nvPicPr>
        <xdr:cNvPr id="19" name="Picture 18" descr="Amazon.com: Eastman Quarter-Turn Straight Stop Valve 1/2 inch Expansion PEX  x 1/2 inch PEX, Chrome, 10718LF : Everything Else">
          <a:extLst>
            <a:ext uri="{FF2B5EF4-FFF2-40B4-BE49-F238E27FC236}">
              <a16:creationId xmlns:a16="http://schemas.microsoft.com/office/drawing/2014/main" id="{1CADA7DF-FC09-4350-A1EA-0D94DBB1AFA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2400" y="19154775"/>
          <a:ext cx="987933" cy="98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251460</xdr:colOff>
      <xdr:row>26</xdr:row>
      <xdr:rowOff>312420</xdr:rowOff>
    </xdr:from>
    <xdr:ext cx="866775" cy="553932"/>
    <xdr:pic>
      <xdr:nvPicPr>
        <xdr:cNvPr id="20" name="Picture 19">
          <a:extLst>
            <a:ext uri="{FF2B5EF4-FFF2-40B4-BE49-F238E27FC236}">
              <a16:creationId xmlns:a16="http://schemas.microsoft.com/office/drawing/2014/main" id="{455A0F0A-73C1-4B27-96AF-4096A14C1D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251460" y="21396960"/>
          <a:ext cx="866775" cy="553932"/>
        </a:xfrm>
        <a:prstGeom prst="rect">
          <a:avLst/>
        </a:prstGeom>
      </xdr:spPr>
    </xdr:pic>
    <xdr:clientData/>
  </xdr:oneCellAnchor>
  <xdr:oneCellAnchor>
    <xdr:from>
      <xdr:col>0</xdr:col>
      <xdr:colOff>459105</xdr:colOff>
      <xdr:row>25</xdr:row>
      <xdr:rowOff>361950</xdr:rowOff>
    </xdr:from>
    <xdr:ext cx="606251" cy="337310"/>
    <xdr:pic>
      <xdr:nvPicPr>
        <xdr:cNvPr id="21" name="Picture 20">
          <a:extLst>
            <a:ext uri="{FF2B5EF4-FFF2-40B4-BE49-F238E27FC236}">
              <a16:creationId xmlns:a16="http://schemas.microsoft.com/office/drawing/2014/main" id="{66F0DBF5-B57B-4651-8779-89EB49CE52A3}"/>
            </a:ext>
            <a:ext uri="{147F2762-F138-4A5C-976F-8EAC2B608ADB}">
              <a16:predDERef xmlns:a16="http://schemas.microsoft.com/office/drawing/2014/main" pred="{24A724B2-3503-4B9C-974F-72E428ACB1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459105" y="20507325"/>
          <a:ext cx="606251" cy="33731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lroproducts.com/angle-stop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5A4B-D8C3-418A-8E34-D34D5D59400D}">
  <sheetPr>
    <tabColor theme="7" tint="0.39997558519241921"/>
    <pageSetUpPr fitToPage="1"/>
  </sheetPr>
  <dimension ref="A1:Q51"/>
  <sheetViews>
    <sheetView tabSelected="1" zoomScaleNormal="100" zoomScalePageLayoutView="85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22.6640625" style="12" customWidth="1"/>
    <col min="2" max="2" width="11.88671875" style="71" customWidth="1"/>
    <col min="3" max="3" width="47.44140625" style="12" customWidth="1"/>
    <col min="4" max="4" width="12.5546875" style="77" bestFit="1" customWidth="1"/>
    <col min="5" max="5" width="14.109375" style="71" customWidth="1"/>
    <col min="6" max="6" width="9.88671875" style="72" customWidth="1"/>
    <col min="7" max="7" width="9.88671875" style="12" customWidth="1"/>
    <col min="8" max="8" width="9.88671875" style="78" customWidth="1"/>
    <col min="9" max="9" width="9.88671875" style="73" customWidth="1"/>
    <col min="10" max="10" width="11.6640625" style="74" customWidth="1"/>
    <col min="11" max="11" width="15.6640625" style="12" customWidth="1"/>
    <col min="12" max="12" width="15.6640625" style="75" customWidth="1"/>
    <col min="13" max="13" width="11.6640625" style="76" customWidth="1"/>
    <col min="14" max="17" width="0" style="12" hidden="1" customWidth="1"/>
    <col min="18" max="16384" width="8.3320312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1"/>
      <c r="L1" s="12"/>
      <c r="M1" s="12"/>
    </row>
    <row r="2" spans="1:13" ht="16.2" thickBot="1" x14ac:dyDescent="0.35">
      <c r="A2" s="79" t="s">
        <v>73</v>
      </c>
      <c r="B2" s="80"/>
      <c r="C2" s="13"/>
      <c r="D2" s="14"/>
      <c r="E2" s="15">
        <v>0</v>
      </c>
      <c r="F2" s="16"/>
      <c r="G2" s="17"/>
      <c r="H2" s="18"/>
      <c r="I2" s="19"/>
      <c r="J2" s="11"/>
      <c r="L2" s="12"/>
      <c r="M2" s="12"/>
    </row>
    <row r="3" spans="1:13" s="33" customFormat="1" ht="31.8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s="33" customFormat="1" ht="15.6" x14ac:dyDescent="0.3">
      <c r="A4" s="34"/>
      <c r="B4" s="35"/>
      <c r="C4" s="36" t="s">
        <v>11</v>
      </c>
      <c r="D4" s="37"/>
      <c r="E4" s="38"/>
      <c r="F4" s="39"/>
      <c r="G4" s="40"/>
      <c r="H4" s="41"/>
      <c r="I4" s="42"/>
      <c r="J4" s="43"/>
      <c r="K4" s="44"/>
      <c r="L4" s="45"/>
      <c r="M4" s="32"/>
    </row>
    <row r="5" spans="1:13" ht="40.5" customHeight="1" x14ac:dyDescent="0.3">
      <c r="A5" s="46"/>
      <c r="B5" s="47" t="s">
        <v>12</v>
      </c>
      <c r="C5" s="48" t="s">
        <v>13</v>
      </c>
      <c r="D5" s="49">
        <v>7.97</v>
      </c>
      <c r="E5" s="50">
        <f t="shared" ref="E5:E28" si="0">$E$2</f>
        <v>0</v>
      </c>
      <c r="F5" s="51">
        <f>IFERROR(D5*E5,0)</f>
        <v>0</v>
      </c>
      <c r="G5" s="52">
        <v>25</v>
      </c>
      <c r="H5" s="52">
        <v>200</v>
      </c>
      <c r="I5" s="53"/>
      <c r="J5" s="54">
        <f>IFERROR(F5*I5,0)</f>
        <v>0</v>
      </c>
      <c r="K5" s="1"/>
      <c r="L5" s="11"/>
      <c r="M5" s="12"/>
    </row>
    <row r="6" spans="1:13" ht="40.5" customHeight="1" x14ac:dyDescent="0.3">
      <c r="A6" s="55"/>
      <c r="B6" s="47" t="s">
        <v>14</v>
      </c>
      <c r="C6" s="48" t="s">
        <v>15</v>
      </c>
      <c r="D6" s="49" t="s">
        <v>16</v>
      </c>
      <c r="E6" s="50" t="s">
        <v>16</v>
      </c>
      <c r="F6" s="51">
        <f t="shared" ref="F6:F24" si="1">IFERROR(D6*E6,0)</f>
        <v>0</v>
      </c>
      <c r="G6" s="52">
        <v>25</v>
      </c>
      <c r="H6" s="52">
        <v>200</v>
      </c>
      <c r="I6" s="53"/>
      <c r="J6" s="54">
        <f>IFERROR(F6*I6,0)</f>
        <v>0</v>
      </c>
      <c r="K6" s="1"/>
      <c r="L6" s="11"/>
      <c r="M6" s="12"/>
    </row>
    <row r="7" spans="1:13" ht="79.5" customHeight="1" x14ac:dyDescent="0.3">
      <c r="A7" s="56"/>
      <c r="B7" s="57" t="s">
        <v>17</v>
      </c>
      <c r="C7" s="58" t="s">
        <v>18</v>
      </c>
      <c r="D7" s="59">
        <v>7.3</v>
      </c>
      <c r="E7" s="60">
        <f t="shared" si="0"/>
        <v>0</v>
      </c>
      <c r="F7" s="61">
        <f t="shared" si="1"/>
        <v>0</v>
      </c>
      <c r="G7" s="57">
        <v>25</v>
      </c>
      <c r="H7" s="57">
        <v>200</v>
      </c>
      <c r="I7" s="62"/>
      <c r="J7" s="63">
        <f t="shared" ref="J7:J25" si="2">IFERROR(F7*I7,0)</f>
        <v>0</v>
      </c>
      <c r="K7" s="1"/>
      <c r="L7" s="11"/>
      <c r="M7" s="12"/>
    </row>
    <row r="8" spans="1:13" ht="79.5" customHeight="1" x14ac:dyDescent="0.3">
      <c r="A8" s="64"/>
      <c r="B8" s="57" t="s">
        <v>19</v>
      </c>
      <c r="C8" s="58" t="s">
        <v>20</v>
      </c>
      <c r="D8" s="59">
        <v>8.5499999999999989</v>
      </c>
      <c r="E8" s="60">
        <f t="shared" si="0"/>
        <v>0</v>
      </c>
      <c r="F8" s="61">
        <f t="shared" si="1"/>
        <v>0</v>
      </c>
      <c r="G8" s="57">
        <v>25</v>
      </c>
      <c r="H8" s="57">
        <v>200</v>
      </c>
      <c r="I8" s="62"/>
      <c r="J8" s="63">
        <f t="shared" si="2"/>
        <v>0</v>
      </c>
      <c r="K8" s="1"/>
      <c r="L8"/>
      <c r="M8" s="12"/>
    </row>
    <row r="9" spans="1:13" ht="79.5" customHeight="1" x14ac:dyDescent="0.3">
      <c r="A9" s="65"/>
      <c r="B9" s="57" t="s">
        <v>21</v>
      </c>
      <c r="C9" s="58" t="s">
        <v>22</v>
      </c>
      <c r="D9" s="59">
        <v>8.4</v>
      </c>
      <c r="E9" s="60">
        <f t="shared" si="0"/>
        <v>0</v>
      </c>
      <c r="F9" s="61">
        <f t="shared" si="1"/>
        <v>0</v>
      </c>
      <c r="G9" s="57">
        <v>25</v>
      </c>
      <c r="H9" s="57">
        <v>200</v>
      </c>
      <c r="I9" s="62"/>
      <c r="J9" s="63">
        <f t="shared" si="2"/>
        <v>0</v>
      </c>
      <c r="K9" s="1"/>
      <c r="L9" s="11"/>
      <c r="M9" s="12"/>
    </row>
    <row r="10" spans="1:13" ht="79.5" customHeight="1" x14ac:dyDescent="0.3">
      <c r="A10" s="64"/>
      <c r="B10" s="57" t="s">
        <v>23</v>
      </c>
      <c r="C10" s="58" t="s">
        <v>24</v>
      </c>
      <c r="D10" s="59">
        <v>9.85</v>
      </c>
      <c r="E10" s="60">
        <f t="shared" si="0"/>
        <v>0</v>
      </c>
      <c r="F10" s="61">
        <f t="shared" si="1"/>
        <v>0</v>
      </c>
      <c r="G10" s="57">
        <v>25</v>
      </c>
      <c r="H10" s="57">
        <v>200</v>
      </c>
      <c r="I10" s="62"/>
      <c r="J10" s="63">
        <f t="shared" si="2"/>
        <v>0</v>
      </c>
      <c r="K10"/>
      <c r="L10"/>
      <c r="M10" s="12"/>
    </row>
    <row r="11" spans="1:13" ht="79.5" customHeight="1" x14ac:dyDescent="0.3">
      <c r="A11" s="64"/>
      <c r="B11" s="66" t="s">
        <v>25</v>
      </c>
      <c r="C11" s="58" t="s">
        <v>26</v>
      </c>
      <c r="D11" s="59">
        <v>6.35</v>
      </c>
      <c r="E11" s="60">
        <f t="shared" si="0"/>
        <v>0</v>
      </c>
      <c r="F11" s="61">
        <f t="shared" si="1"/>
        <v>0</v>
      </c>
      <c r="G11" s="57">
        <v>25</v>
      </c>
      <c r="H11" s="57">
        <v>200</v>
      </c>
      <c r="I11" s="62"/>
      <c r="J11" s="63">
        <f t="shared" si="2"/>
        <v>0</v>
      </c>
      <c r="K11" s="1"/>
      <c r="L11" s="11"/>
      <c r="M11" s="12"/>
    </row>
    <row r="12" spans="1:13" ht="79.5" customHeight="1" x14ac:dyDescent="0.3">
      <c r="A12" s="67"/>
      <c r="B12" s="66" t="s">
        <v>27</v>
      </c>
      <c r="C12" s="58" t="s">
        <v>28</v>
      </c>
      <c r="D12" s="59">
        <v>6.2</v>
      </c>
      <c r="E12" s="60">
        <f t="shared" si="0"/>
        <v>0</v>
      </c>
      <c r="F12" s="61">
        <f t="shared" si="1"/>
        <v>0</v>
      </c>
      <c r="G12" s="57">
        <v>25</v>
      </c>
      <c r="H12" s="57">
        <v>200</v>
      </c>
      <c r="I12" s="62"/>
      <c r="J12" s="63">
        <f t="shared" si="2"/>
        <v>0</v>
      </c>
      <c r="K12" s="1"/>
      <c r="L12" s="11"/>
      <c r="M12" s="12"/>
    </row>
    <row r="13" spans="1:13" ht="79.5" customHeight="1" x14ac:dyDescent="0.3">
      <c r="A13" s="56"/>
      <c r="B13" s="57" t="s">
        <v>29</v>
      </c>
      <c r="C13" s="58" t="s">
        <v>30</v>
      </c>
      <c r="D13" s="59">
        <v>6.8</v>
      </c>
      <c r="E13" s="60">
        <f t="shared" si="0"/>
        <v>0</v>
      </c>
      <c r="F13" s="61">
        <f t="shared" si="1"/>
        <v>0</v>
      </c>
      <c r="G13" s="57">
        <v>25</v>
      </c>
      <c r="H13" s="57">
        <v>200</v>
      </c>
      <c r="I13" s="62"/>
      <c r="J13" s="63">
        <f t="shared" si="2"/>
        <v>0</v>
      </c>
      <c r="K13" s="1"/>
      <c r="L13" s="11"/>
      <c r="M13" s="12"/>
    </row>
    <row r="14" spans="1:13" ht="79.5" customHeight="1" x14ac:dyDescent="0.3">
      <c r="A14" s="64"/>
      <c r="B14" s="57" t="s">
        <v>31</v>
      </c>
      <c r="C14" s="58" t="s">
        <v>32</v>
      </c>
      <c r="D14" s="59">
        <v>8.9599999999999991</v>
      </c>
      <c r="E14" s="60">
        <f t="shared" si="0"/>
        <v>0</v>
      </c>
      <c r="F14" s="61">
        <f t="shared" si="1"/>
        <v>0</v>
      </c>
      <c r="G14" s="57">
        <v>25</v>
      </c>
      <c r="H14" s="57">
        <v>200</v>
      </c>
      <c r="I14" s="62"/>
      <c r="J14" s="63">
        <f t="shared" si="2"/>
        <v>0</v>
      </c>
      <c r="K14" s="1"/>
      <c r="L14" s="11"/>
      <c r="M14" s="12"/>
    </row>
    <row r="15" spans="1:13" ht="79.5" customHeight="1" x14ac:dyDescent="0.3">
      <c r="A15" s="64"/>
      <c r="B15" s="57" t="s">
        <v>33</v>
      </c>
      <c r="C15" s="58" t="s">
        <v>34</v>
      </c>
      <c r="D15" s="59">
        <v>6.0699999999999994</v>
      </c>
      <c r="E15" s="60">
        <f t="shared" si="0"/>
        <v>0</v>
      </c>
      <c r="F15" s="61">
        <f t="shared" si="1"/>
        <v>0</v>
      </c>
      <c r="G15" s="57">
        <v>25</v>
      </c>
      <c r="H15" s="57">
        <v>200</v>
      </c>
      <c r="I15" s="62"/>
      <c r="J15" s="63">
        <f>IFERROR(F15*I15,0)</f>
        <v>0</v>
      </c>
      <c r="K15" s="1"/>
      <c r="L15"/>
      <c r="M15" s="12"/>
    </row>
    <row r="16" spans="1:13" s="33" customFormat="1" ht="15.6" x14ac:dyDescent="0.3">
      <c r="A16" s="34"/>
      <c r="B16" s="35"/>
      <c r="C16" s="36" t="s">
        <v>35</v>
      </c>
      <c r="D16" s="37" t="s">
        <v>72</v>
      </c>
      <c r="E16" s="68">
        <f t="shared" si="0"/>
        <v>0</v>
      </c>
      <c r="F16" s="69">
        <f t="shared" si="1"/>
        <v>0</v>
      </c>
      <c r="G16" s="40"/>
      <c r="H16" s="41"/>
      <c r="I16" s="42"/>
      <c r="J16" s="43"/>
      <c r="K16" s="44"/>
      <c r="L16" s="45"/>
      <c r="M16" s="32"/>
    </row>
    <row r="17" spans="1:13" ht="41.25" customHeight="1" x14ac:dyDescent="0.3">
      <c r="A17" s="64"/>
      <c r="B17" s="66" t="s">
        <v>36</v>
      </c>
      <c r="C17" s="58" t="s">
        <v>13</v>
      </c>
      <c r="D17" s="59">
        <v>7.91</v>
      </c>
      <c r="E17" s="60">
        <f t="shared" si="0"/>
        <v>0</v>
      </c>
      <c r="F17" s="61">
        <f t="shared" si="1"/>
        <v>0</v>
      </c>
      <c r="G17" s="57">
        <v>25</v>
      </c>
      <c r="H17" s="57">
        <v>200</v>
      </c>
      <c r="I17" s="62"/>
      <c r="J17" s="63">
        <f t="shared" si="2"/>
        <v>0</v>
      </c>
      <c r="K17"/>
      <c r="L17"/>
      <c r="M17" s="12"/>
    </row>
    <row r="18" spans="1:13" ht="41.25" customHeight="1" x14ac:dyDescent="0.3">
      <c r="A18" s="67"/>
      <c r="B18" s="66" t="s">
        <v>37</v>
      </c>
      <c r="C18" s="58" t="s">
        <v>15</v>
      </c>
      <c r="D18" s="59" t="s">
        <v>16</v>
      </c>
      <c r="E18" s="60" t="s">
        <v>16</v>
      </c>
      <c r="F18" s="61">
        <f t="shared" si="1"/>
        <v>0</v>
      </c>
      <c r="G18" s="57">
        <v>25</v>
      </c>
      <c r="H18" s="57">
        <v>200</v>
      </c>
      <c r="I18" s="62"/>
      <c r="J18" s="63">
        <f t="shared" si="2"/>
        <v>0</v>
      </c>
      <c r="K18"/>
      <c r="L18"/>
      <c r="M18" s="12"/>
    </row>
    <row r="19" spans="1:13" ht="79.5" customHeight="1" x14ac:dyDescent="0.3">
      <c r="A19" s="56"/>
      <c r="B19" s="57" t="s">
        <v>38</v>
      </c>
      <c r="C19" s="58" t="s">
        <v>18</v>
      </c>
      <c r="D19" s="59">
        <v>7.14</v>
      </c>
      <c r="E19" s="60">
        <f t="shared" si="0"/>
        <v>0</v>
      </c>
      <c r="F19" s="61">
        <f t="shared" si="1"/>
        <v>0</v>
      </c>
      <c r="G19" s="57">
        <v>25</v>
      </c>
      <c r="H19" s="57">
        <v>200</v>
      </c>
      <c r="I19" s="62"/>
      <c r="J19" s="63">
        <f t="shared" si="2"/>
        <v>0</v>
      </c>
      <c r="K19" s="1"/>
      <c r="L19" s="11"/>
      <c r="M19" s="12"/>
    </row>
    <row r="20" spans="1:13" ht="79.5" customHeight="1" x14ac:dyDescent="0.3">
      <c r="A20" s="64"/>
      <c r="B20" s="57" t="s">
        <v>39</v>
      </c>
      <c r="C20" s="70" t="s">
        <v>20</v>
      </c>
      <c r="D20" s="59">
        <v>8.43</v>
      </c>
      <c r="E20" s="60">
        <f t="shared" si="0"/>
        <v>0</v>
      </c>
      <c r="F20" s="61">
        <f t="shared" si="1"/>
        <v>0</v>
      </c>
      <c r="G20" s="57">
        <v>25</v>
      </c>
      <c r="H20" s="57">
        <v>200</v>
      </c>
      <c r="I20" s="62"/>
      <c r="J20" s="63">
        <f t="shared" si="2"/>
        <v>0</v>
      </c>
      <c r="K20" s="1"/>
      <c r="L20"/>
      <c r="M20" s="12"/>
    </row>
    <row r="21" spans="1:13" ht="79.5" customHeight="1" x14ac:dyDescent="0.3">
      <c r="A21" s="64"/>
      <c r="B21" s="57" t="s">
        <v>40</v>
      </c>
      <c r="C21" s="58" t="s">
        <v>24</v>
      </c>
      <c r="D21" s="59">
        <v>9.44</v>
      </c>
      <c r="E21" s="60">
        <f t="shared" si="0"/>
        <v>0</v>
      </c>
      <c r="F21" s="61">
        <f t="shared" si="1"/>
        <v>0</v>
      </c>
      <c r="G21" s="57">
        <v>25</v>
      </c>
      <c r="H21" s="57">
        <v>200</v>
      </c>
      <c r="I21" s="62"/>
      <c r="J21" s="63">
        <f t="shared" si="2"/>
        <v>0</v>
      </c>
      <c r="K21"/>
      <c r="L21"/>
      <c r="M21" s="12"/>
    </row>
    <row r="22" spans="1:13" ht="79.5" customHeight="1" x14ac:dyDescent="0.3">
      <c r="A22" s="64"/>
      <c r="B22" s="57" t="s">
        <v>41</v>
      </c>
      <c r="C22" s="58" t="s">
        <v>26</v>
      </c>
      <c r="D22" s="59">
        <v>6.3199999999999994</v>
      </c>
      <c r="E22" s="60">
        <f t="shared" si="0"/>
        <v>0</v>
      </c>
      <c r="F22" s="61">
        <f t="shared" si="1"/>
        <v>0</v>
      </c>
      <c r="G22" s="57">
        <v>25</v>
      </c>
      <c r="H22" s="57">
        <v>200</v>
      </c>
      <c r="I22" s="62"/>
      <c r="J22" s="63">
        <f t="shared" si="2"/>
        <v>0</v>
      </c>
      <c r="K22" s="1"/>
      <c r="L22" s="11"/>
      <c r="M22" s="12"/>
    </row>
    <row r="23" spans="1:13" ht="79.5" customHeight="1" x14ac:dyDescent="0.3">
      <c r="A23" s="64"/>
      <c r="B23" s="57" t="s">
        <v>42</v>
      </c>
      <c r="C23" s="58" t="s">
        <v>30</v>
      </c>
      <c r="D23" s="59">
        <v>6.93</v>
      </c>
      <c r="E23" s="60">
        <f t="shared" si="0"/>
        <v>0</v>
      </c>
      <c r="F23" s="61">
        <f t="shared" si="1"/>
        <v>0</v>
      </c>
      <c r="G23" s="57">
        <v>25</v>
      </c>
      <c r="H23" s="57">
        <v>200</v>
      </c>
      <c r="I23" s="62"/>
      <c r="J23" s="63">
        <f t="shared" si="2"/>
        <v>0</v>
      </c>
      <c r="K23" s="1"/>
      <c r="L23" s="11"/>
      <c r="M23" s="12"/>
    </row>
    <row r="24" spans="1:13" ht="79.5" customHeight="1" x14ac:dyDescent="0.3">
      <c r="A24" s="64"/>
      <c r="B24" s="57" t="s">
        <v>43</v>
      </c>
      <c r="C24" s="58" t="s">
        <v>32</v>
      </c>
      <c r="D24" s="59">
        <v>8.9599999999999991</v>
      </c>
      <c r="E24" s="60">
        <f t="shared" si="0"/>
        <v>0</v>
      </c>
      <c r="F24" s="61">
        <f t="shared" si="1"/>
        <v>0</v>
      </c>
      <c r="G24" s="57">
        <v>25</v>
      </c>
      <c r="H24" s="57">
        <v>200</v>
      </c>
      <c r="I24" s="62"/>
      <c r="J24" s="63">
        <f t="shared" si="2"/>
        <v>0</v>
      </c>
      <c r="K24" s="1"/>
      <c r="L24" s="11"/>
      <c r="M24" s="12"/>
    </row>
    <row r="25" spans="1:13" ht="79.5" customHeight="1" x14ac:dyDescent="0.3">
      <c r="A25" s="64"/>
      <c r="B25" s="57" t="s">
        <v>44</v>
      </c>
      <c r="C25" s="58" t="s">
        <v>34</v>
      </c>
      <c r="D25" s="59">
        <v>5.85</v>
      </c>
      <c r="E25" s="60">
        <f t="shared" si="0"/>
        <v>0</v>
      </c>
      <c r="F25" s="61">
        <f t="shared" ref="F25" si="3">IFERROR(D25*E25,0)</f>
        <v>0</v>
      </c>
      <c r="G25" s="57">
        <v>25</v>
      </c>
      <c r="H25" s="57">
        <v>200</v>
      </c>
      <c r="I25" s="62"/>
      <c r="J25" s="63">
        <f t="shared" si="2"/>
        <v>0</v>
      </c>
      <c r="K25" s="1"/>
      <c r="L25" s="11"/>
      <c r="M25" s="12"/>
    </row>
    <row r="26" spans="1:13" ht="79.5" customHeight="1" x14ac:dyDescent="0.3">
      <c r="A26" s="64"/>
      <c r="B26" s="57" t="s">
        <v>66</v>
      </c>
      <c r="C26" s="58" t="s">
        <v>71</v>
      </c>
      <c r="D26" s="59">
        <v>35.96</v>
      </c>
      <c r="E26" s="60">
        <f t="shared" si="0"/>
        <v>0</v>
      </c>
      <c r="F26" s="61">
        <f t="shared" ref="F26:F28" si="4">IFERROR(D26*E26,0)</f>
        <v>0</v>
      </c>
      <c r="G26" s="57">
        <v>5</v>
      </c>
      <c r="H26" s="57">
        <v>30</v>
      </c>
      <c r="I26" s="62"/>
      <c r="J26" s="63">
        <f t="shared" ref="J26:J28" si="5">IFERROR(F26*I26,0)</f>
        <v>0</v>
      </c>
      <c r="K26" s="1"/>
      <c r="L26" s="11"/>
      <c r="M26" s="12"/>
    </row>
    <row r="27" spans="1:13" ht="44.4" customHeight="1" x14ac:dyDescent="0.3">
      <c r="A27" s="64"/>
      <c r="B27" s="66" t="s">
        <v>67</v>
      </c>
      <c r="C27" s="58" t="s">
        <v>68</v>
      </c>
      <c r="D27" s="59">
        <v>22.5</v>
      </c>
      <c r="E27" s="60">
        <f t="shared" si="0"/>
        <v>0</v>
      </c>
      <c r="F27" s="61">
        <f t="shared" si="4"/>
        <v>0</v>
      </c>
      <c r="G27" s="57">
        <v>5</v>
      </c>
      <c r="H27" s="57">
        <v>30</v>
      </c>
      <c r="I27" s="62"/>
      <c r="J27" s="63">
        <f t="shared" si="5"/>
        <v>0</v>
      </c>
      <c r="K27" s="1"/>
      <c r="L27" s="11"/>
      <c r="M27" s="12"/>
    </row>
    <row r="28" spans="1:13" ht="44.4" customHeight="1" x14ac:dyDescent="0.3">
      <c r="A28" s="67"/>
      <c r="B28" s="66" t="s">
        <v>69</v>
      </c>
      <c r="C28" s="58" t="s">
        <v>70</v>
      </c>
      <c r="D28" s="59">
        <v>22.5</v>
      </c>
      <c r="E28" s="60">
        <f t="shared" si="0"/>
        <v>0</v>
      </c>
      <c r="F28" s="61">
        <f t="shared" si="4"/>
        <v>0</v>
      </c>
      <c r="G28" s="57">
        <v>5</v>
      </c>
      <c r="H28" s="57">
        <v>30</v>
      </c>
      <c r="I28" s="62"/>
      <c r="J28" s="63">
        <f t="shared" si="5"/>
        <v>0</v>
      </c>
      <c r="K28" s="1"/>
      <c r="L28" s="11"/>
      <c r="M28" s="12"/>
    </row>
    <row r="29" spans="1:13" ht="0" hidden="1" customHeight="1" x14ac:dyDescent="0.3">
      <c r="B29" s="71" t="s">
        <v>47</v>
      </c>
      <c r="C29" s="58" t="e">
        <f>_xlfn.XLOOKUP(B29,#REF!,#REF!)</f>
        <v>#REF!</v>
      </c>
      <c r="D29" s="59" t="e">
        <f>_xlfn.XLOOKUP(B29,#REF!,#REF!,"")</f>
        <v>#REF!</v>
      </c>
      <c r="G29" s="57" t="e">
        <f>_xlfn.XLOOKUP(B29,#REF!,#REF!)</f>
        <v>#REF!</v>
      </c>
      <c r="H29" s="57" t="e">
        <f>_xlfn.XLOOKUP(B29,#REF!,#REF!)</f>
        <v>#REF!</v>
      </c>
    </row>
    <row r="30" spans="1:13" ht="0" hidden="1" customHeight="1" x14ac:dyDescent="0.3">
      <c r="B30" s="71" t="s">
        <v>48</v>
      </c>
      <c r="C30" s="58" t="e">
        <f>_xlfn.XLOOKUP(B30,#REF!,#REF!)</f>
        <v>#REF!</v>
      </c>
      <c r="D30" s="59" t="e">
        <f>_xlfn.XLOOKUP(B30,#REF!,#REF!,"")</f>
        <v>#REF!</v>
      </c>
      <c r="G30" s="57" t="e">
        <f>_xlfn.XLOOKUP(B30,#REF!,#REF!)</f>
        <v>#REF!</v>
      </c>
      <c r="H30" s="57" t="e">
        <f>_xlfn.XLOOKUP(B30,#REF!,#REF!)</f>
        <v>#REF!</v>
      </c>
    </row>
    <row r="31" spans="1:13" ht="0" hidden="1" customHeight="1" x14ac:dyDescent="0.3">
      <c r="B31" s="71" t="s">
        <v>49</v>
      </c>
      <c r="C31" s="58" t="e">
        <f>_xlfn.XLOOKUP(B31,#REF!,#REF!)</f>
        <v>#REF!</v>
      </c>
      <c r="D31" s="59" t="e">
        <f>_xlfn.XLOOKUP(B31,#REF!,#REF!,"")</f>
        <v>#REF!</v>
      </c>
      <c r="G31" s="57" t="e">
        <f>_xlfn.XLOOKUP(B31,#REF!,#REF!)</f>
        <v>#REF!</v>
      </c>
      <c r="H31" s="57" t="e">
        <f>_xlfn.XLOOKUP(B31,#REF!,#REF!)</f>
        <v>#REF!</v>
      </c>
    </row>
    <row r="32" spans="1:13" ht="0" hidden="1" customHeight="1" x14ac:dyDescent="0.3">
      <c r="B32" s="71" t="s">
        <v>50</v>
      </c>
      <c r="C32" s="58" t="e">
        <f>_xlfn.XLOOKUP(B32,#REF!,#REF!)</f>
        <v>#REF!</v>
      </c>
      <c r="D32" s="59" t="e">
        <f>_xlfn.XLOOKUP(B32,#REF!,#REF!,"")</f>
        <v>#REF!</v>
      </c>
      <c r="G32" s="57" t="e">
        <f>_xlfn.XLOOKUP(B32,#REF!,#REF!)</f>
        <v>#REF!</v>
      </c>
      <c r="H32" s="57" t="e">
        <f>_xlfn.XLOOKUP(B32,#REF!,#REF!)</f>
        <v>#REF!</v>
      </c>
    </row>
    <row r="33" spans="2:8" ht="0" hidden="1" customHeight="1" x14ac:dyDescent="0.3">
      <c r="B33" s="71" t="s">
        <v>51</v>
      </c>
      <c r="C33" s="58" t="e">
        <f>_xlfn.XLOOKUP(B33,#REF!,#REF!)</f>
        <v>#REF!</v>
      </c>
      <c r="D33" s="59" t="e">
        <f>_xlfn.XLOOKUP(B33,#REF!,#REF!,"")</f>
        <v>#REF!</v>
      </c>
      <c r="G33" s="57" t="e">
        <f>_xlfn.XLOOKUP(B33,#REF!,#REF!)</f>
        <v>#REF!</v>
      </c>
      <c r="H33" s="57" t="e">
        <f>_xlfn.XLOOKUP(B33,#REF!,#REF!)</f>
        <v>#REF!</v>
      </c>
    </row>
    <row r="34" spans="2:8" ht="0" hidden="1" customHeight="1" x14ac:dyDescent="0.3">
      <c r="B34" s="71" t="s">
        <v>52</v>
      </c>
      <c r="C34" s="58" t="e">
        <f>_xlfn.XLOOKUP(B34,#REF!,#REF!)</f>
        <v>#REF!</v>
      </c>
      <c r="D34" s="59" t="e">
        <f>_xlfn.XLOOKUP(B34,#REF!,#REF!,"")</f>
        <v>#REF!</v>
      </c>
      <c r="G34" s="57" t="e">
        <f>_xlfn.XLOOKUP(B34,#REF!,#REF!)</f>
        <v>#REF!</v>
      </c>
      <c r="H34" s="57" t="e">
        <f>_xlfn.XLOOKUP(B34,#REF!,#REF!)</f>
        <v>#REF!</v>
      </c>
    </row>
    <row r="35" spans="2:8" ht="0" hidden="1" customHeight="1" x14ac:dyDescent="0.3">
      <c r="B35" s="71" t="s">
        <v>53</v>
      </c>
      <c r="C35" s="58" t="e">
        <f>_xlfn.XLOOKUP(B35,#REF!,#REF!)</f>
        <v>#REF!</v>
      </c>
      <c r="D35" s="59" t="e">
        <f>_xlfn.XLOOKUP(B35,#REF!,#REF!,"")</f>
        <v>#REF!</v>
      </c>
      <c r="G35" s="57" t="e">
        <f>_xlfn.XLOOKUP(B35,#REF!,#REF!)</f>
        <v>#REF!</v>
      </c>
      <c r="H35" s="57" t="e">
        <f>_xlfn.XLOOKUP(B35,#REF!,#REF!)</f>
        <v>#REF!</v>
      </c>
    </row>
    <row r="36" spans="2:8" ht="0" hidden="1" customHeight="1" x14ac:dyDescent="0.3">
      <c r="B36" s="71" t="s">
        <v>54</v>
      </c>
      <c r="C36" s="58" t="e">
        <f>_xlfn.XLOOKUP(B36,#REF!,#REF!)</f>
        <v>#REF!</v>
      </c>
      <c r="D36" s="59" t="e">
        <f>_xlfn.XLOOKUP(B36,#REF!,#REF!,"")</f>
        <v>#REF!</v>
      </c>
      <c r="G36" s="57" t="e">
        <f>_xlfn.XLOOKUP(B36,#REF!,#REF!)</f>
        <v>#REF!</v>
      </c>
      <c r="H36" s="57" t="e">
        <f>_xlfn.XLOOKUP(B36,#REF!,#REF!)</f>
        <v>#REF!</v>
      </c>
    </row>
    <row r="37" spans="2:8" ht="0" hidden="1" customHeight="1" x14ac:dyDescent="0.3">
      <c r="B37" s="71" t="s">
        <v>55</v>
      </c>
      <c r="C37" s="58" t="e">
        <f>_xlfn.XLOOKUP(B37,#REF!,#REF!)</f>
        <v>#REF!</v>
      </c>
      <c r="D37" s="59" t="e">
        <f>_xlfn.XLOOKUP(B37,#REF!,#REF!,"")</f>
        <v>#REF!</v>
      </c>
      <c r="G37" s="57" t="e">
        <f>_xlfn.XLOOKUP(B37,#REF!,#REF!)</f>
        <v>#REF!</v>
      </c>
      <c r="H37" s="57" t="e">
        <f>_xlfn.XLOOKUP(B37,#REF!,#REF!)</f>
        <v>#REF!</v>
      </c>
    </row>
    <row r="38" spans="2:8" ht="0" hidden="1" customHeight="1" x14ac:dyDescent="0.3">
      <c r="B38" s="71" t="s">
        <v>56</v>
      </c>
      <c r="C38" s="58" t="e">
        <f>_xlfn.XLOOKUP(B38,#REF!,#REF!)</f>
        <v>#REF!</v>
      </c>
      <c r="D38" s="59" t="e">
        <f>_xlfn.XLOOKUP(B38,#REF!,#REF!,"")</f>
        <v>#REF!</v>
      </c>
      <c r="G38" s="57" t="e">
        <f>_xlfn.XLOOKUP(B38,#REF!,#REF!)</f>
        <v>#REF!</v>
      </c>
      <c r="H38" s="57" t="e">
        <f>_xlfn.XLOOKUP(B38,#REF!,#REF!)</f>
        <v>#REF!</v>
      </c>
    </row>
    <row r="39" spans="2:8" ht="0" hidden="1" customHeight="1" x14ac:dyDescent="0.3">
      <c r="B39" s="71" t="s">
        <v>57</v>
      </c>
      <c r="C39" s="58" t="e">
        <f>_xlfn.XLOOKUP(B39,#REF!,#REF!)</f>
        <v>#REF!</v>
      </c>
      <c r="D39" s="59" t="e">
        <f>_xlfn.XLOOKUP(B39,#REF!,#REF!,"")</f>
        <v>#REF!</v>
      </c>
      <c r="G39" s="57" t="e">
        <f>_xlfn.XLOOKUP(B39,#REF!,#REF!)</f>
        <v>#REF!</v>
      </c>
      <c r="H39" s="57" t="e">
        <f>_xlfn.XLOOKUP(B39,#REF!,#REF!)</f>
        <v>#REF!</v>
      </c>
    </row>
    <row r="40" spans="2:8" ht="0" hidden="1" customHeight="1" x14ac:dyDescent="0.3">
      <c r="B40" s="71" t="s">
        <v>58</v>
      </c>
      <c r="C40" s="58" t="e">
        <f>_xlfn.XLOOKUP(B40,#REF!,#REF!)</f>
        <v>#REF!</v>
      </c>
      <c r="D40" s="59" t="e">
        <f>_xlfn.XLOOKUP(B40,#REF!,#REF!,"")</f>
        <v>#REF!</v>
      </c>
      <c r="G40" s="57" t="e">
        <f>_xlfn.XLOOKUP(B40,#REF!,#REF!)</f>
        <v>#REF!</v>
      </c>
      <c r="H40" s="57" t="e">
        <f>_xlfn.XLOOKUP(B40,#REF!,#REF!)</f>
        <v>#REF!</v>
      </c>
    </row>
    <row r="41" spans="2:8" ht="0" hidden="1" customHeight="1" x14ac:dyDescent="0.3">
      <c r="B41" s="71" t="s">
        <v>59</v>
      </c>
      <c r="C41" s="58" t="e">
        <f>_xlfn.XLOOKUP(B41,#REF!,#REF!)</f>
        <v>#REF!</v>
      </c>
      <c r="D41" s="59" t="e">
        <f>_xlfn.XLOOKUP(B41,#REF!,#REF!,"")</f>
        <v>#REF!</v>
      </c>
      <c r="G41" s="57" t="e">
        <f>_xlfn.XLOOKUP(B41,#REF!,#REF!)</f>
        <v>#REF!</v>
      </c>
      <c r="H41" s="57" t="e">
        <f>_xlfn.XLOOKUP(B41,#REF!,#REF!)</f>
        <v>#REF!</v>
      </c>
    </row>
    <row r="42" spans="2:8" ht="0" hidden="1" customHeight="1" x14ac:dyDescent="0.3">
      <c r="B42" s="71" t="s">
        <v>60</v>
      </c>
      <c r="C42" s="58" t="e">
        <f>_xlfn.XLOOKUP(B42,#REF!,#REF!)</f>
        <v>#REF!</v>
      </c>
      <c r="D42" s="59" t="e">
        <f>_xlfn.XLOOKUP(B42,#REF!,#REF!,"")</f>
        <v>#REF!</v>
      </c>
      <c r="G42" s="57" t="e">
        <f>_xlfn.XLOOKUP(B42,#REF!,#REF!)</f>
        <v>#REF!</v>
      </c>
      <c r="H42" s="57" t="e">
        <f>_xlfn.XLOOKUP(B42,#REF!,#REF!)</f>
        <v>#REF!</v>
      </c>
    </row>
    <row r="43" spans="2:8" ht="0" hidden="1" customHeight="1" x14ac:dyDescent="0.3">
      <c r="B43" s="71" t="s">
        <v>61</v>
      </c>
      <c r="C43" s="58" t="e">
        <f>_xlfn.XLOOKUP(B43,#REF!,#REF!)</f>
        <v>#REF!</v>
      </c>
      <c r="D43" s="59" t="e">
        <f>_xlfn.XLOOKUP(B43,#REF!,#REF!,"")</f>
        <v>#REF!</v>
      </c>
      <c r="G43" s="57" t="e">
        <f>_xlfn.XLOOKUP(B43,#REF!,#REF!)</f>
        <v>#REF!</v>
      </c>
      <c r="H43" s="57" t="e">
        <f>_xlfn.XLOOKUP(B43,#REF!,#REF!)</f>
        <v>#REF!</v>
      </c>
    </row>
    <row r="44" spans="2:8" ht="0" hidden="1" customHeight="1" x14ac:dyDescent="0.3">
      <c r="B44" s="71" t="s">
        <v>62</v>
      </c>
      <c r="C44" s="58" t="e">
        <f>_xlfn.XLOOKUP(B44,#REF!,#REF!)</f>
        <v>#REF!</v>
      </c>
      <c r="D44" s="59" t="e">
        <f>_xlfn.XLOOKUP(B44,#REF!,#REF!,"")</f>
        <v>#REF!</v>
      </c>
      <c r="G44" s="57" t="e">
        <f>_xlfn.XLOOKUP(B44,#REF!,#REF!)</f>
        <v>#REF!</v>
      </c>
      <c r="H44" s="57" t="e">
        <f>_xlfn.XLOOKUP(B44,#REF!,#REF!)</f>
        <v>#REF!</v>
      </c>
    </row>
    <row r="45" spans="2:8" ht="0" hidden="1" customHeight="1" x14ac:dyDescent="0.3">
      <c r="B45" s="71" t="s">
        <v>63</v>
      </c>
      <c r="C45" s="58" t="e">
        <f>_xlfn.XLOOKUP(B45,#REF!,#REF!)</f>
        <v>#REF!</v>
      </c>
      <c r="D45" s="59" t="e">
        <f>_xlfn.XLOOKUP(B45,#REF!,#REF!,"")</f>
        <v>#REF!</v>
      </c>
      <c r="G45" s="57" t="e">
        <f>_xlfn.XLOOKUP(B45,#REF!,#REF!)</f>
        <v>#REF!</v>
      </c>
      <c r="H45" s="57" t="e">
        <f>_xlfn.XLOOKUP(B45,#REF!,#REF!)</f>
        <v>#REF!</v>
      </c>
    </row>
    <row r="46" spans="2:8" ht="0" hidden="1" customHeight="1" x14ac:dyDescent="0.3">
      <c r="B46" s="71" t="s">
        <v>64</v>
      </c>
      <c r="C46" s="58" t="e">
        <f>_xlfn.XLOOKUP(B46,#REF!,#REF!)</f>
        <v>#REF!</v>
      </c>
      <c r="D46" s="59" t="e">
        <f>_xlfn.XLOOKUP(B46,#REF!,#REF!,"")</f>
        <v>#REF!</v>
      </c>
      <c r="G46" s="57" t="e">
        <f>_xlfn.XLOOKUP(B46,#REF!,#REF!)</f>
        <v>#REF!</v>
      </c>
      <c r="H46" s="57" t="e">
        <f>_xlfn.XLOOKUP(B46,#REF!,#REF!)</f>
        <v>#REF!</v>
      </c>
    </row>
    <row r="47" spans="2:8" ht="0" hidden="1" customHeight="1" x14ac:dyDescent="0.3">
      <c r="B47" s="71" t="s">
        <v>65</v>
      </c>
      <c r="C47" s="58" t="e">
        <f>_xlfn.XLOOKUP(B47,#REF!,#REF!)</f>
        <v>#REF!</v>
      </c>
      <c r="D47" s="59" t="e">
        <f>_xlfn.XLOOKUP(B47,#REF!,#REF!,"")</f>
        <v>#REF!</v>
      </c>
      <c r="G47" s="57" t="e">
        <f>_xlfn.XLOOKUP(B47,#REF!,#REF!)</f>
        <v>#REF!</v>
      </c>
      <c r="H47" s="57" t="e">
        <f>_xlfn.XLOOKUP(B47,#REF!,#REF!)</f>
        <v>#REF!</v>
      </c>
    </row>
    <row r="48" spans="2:8" ht="0" hidden="1" customHeight="1" x14ac:dyDescent="0.3">
      <c r="B48" s="71" t="s">
        <v>45</v>
      </c>
      <c r="C48" s="58" t="e">
        <f>_xlfn.XLOOKUP(B48,#REF!,#REF!)</f>
        <v>#REF!</v>
      </c>
      <c r="D48" s="59" t="e">
        <f>_xlfn.XLOOKUP(B48,#REF!,#REF!,"")</f>
        <v>#REF!</v>
      </c>
      <c r="G48" s="57" t="e">
        <f>_xlfn.XLOOKUP(B48,#REF!,#REF!)</f>
        <v>#REF!</v>
      </c>
      <c r="H48" s="57" t="e">
        <f>_xlfn.XLOOKUP(B48,#REF!,#REF!)</f>
        <v>#REF!</v>
      </c>
    </row>
    <row r="49" spans="2:8" ht="0" hidden="1" customHeight="1" x14ac:dyDescent="0.3">
      <c r="B49" s="71" t="s">
        <v>46</v>
      </c>
      <c r="C49" s="58" t="e">
        <f>_xlfn.XLOOKUP(B49,#REF!,#REF!)</f>
        <v>#REF!</v>
      </c>
      <c r="D49" s="59" t="e">
        <f>_xlfn.XLOOKUP(B49,#REF!,#REF!,"")</f>
        <v>#REF!</v>
      </c>
      <c r="G49" s="57" t="e">
        <f>_xlfn.XLOOKUP(B49,#REF!,#REF!)</f>
        <v>#REF!</v>
      </c>
      <c r="H49" s="57" t="e">
        <f>_xlfn.XLOOKUP(B49,#REF!,#REF!)</f>
        <v>#REF!</v>
      </c>
    </row>
    <row r="50" spans="2:8" ht="0" hidden="1" customHeight="1" x14ac:dyDescent="0.3">
      <c r="B50" s="71" t="s">
        <v>47</v>
      </c>
      <c r="C50" s="58" t="e">
        <f>_xlfn.XLOOKUP(B50,#REF!,#REF!)</f>
        <v>#REF!</v>
      </c>
      <c r="D50" s="59" t="e">
        <f>_xlfn.XLOOKUP(B50,#REF!,#REF!,"")</f>
        <v>#REF!</v>
      </c>
      <c r="G50" s="57" t="e">
        <f>_xlfn.XLOOKUP(B50,#REF!,#REF!)</f>
        <v>#REF!</v>
      </c>
      <c r="H50" s="57" t="e">
        <f>_xlfn.XLOOKUP(B50,#REF!,#REF!)</f>
        <v>#REF!</v>
      </c>
    </row>
    <row r="51" spans="2:8" ht="0" hidden="1" customHeight="1" x14ac:dyDescent="0.3">
      <c r="B51" s="71" t="s">
        <v>48</v>
      </c>
      <c r="C51" s="58" t="e">
        <f>_xlfn.XLOOKUP(B51,#REF!,#REF!)</f>
        <v>#REF!</v>
      </c>
      <c r="D51" s="59" t="e">
        <f>_xlfn.XLOOKUP(B51,#REF!,#REF!,"")</f>
        <v>#REF!</v>
      </c>
      <c r="G51" s="57" t="e">
        <f>_xlfn.XLOOKUP(B51,#REF!,#REF!)</f>
        <v>#REF!</v>
      </c>
      <c r="H51" s="57" t="e">
        <f>_xlfn.XLOOKUP(B51,#REF!,#REF!)</f>
        <v>#REF!</v>
      </c>
    </row>
  </sheetData>
  <sheetProtection algorithmName="SHA-512" hashValue="jKhbstF5g1aiK3npFajYHfswRuDBzTVtPhRPLdUFF47UVncZsqKLsUkYpieC+jrOrWGQV7jRugWyvgB2OxP8Tg==" saltValue="0lFrpjHDwiN8zJd8fQPKAw==" spinCount="100000" sheet="1" objects="1" scenarios="1" formatColumns="0" autoFilter="0"/>
  <protectedRanges>
    <protectedRange sqref="E2" name="Range4"/>
    <protectedRange sqref="I26:I28" name="Range1_1"/>
    <protectedRange sqref="E5:F28" name="Range2"/>
    <protectedRange sqref="I5:I25" name="Range1"/>
  </protectedRanges>
  <autoFilter ref="I3:I26" xr:uid="{4F2F79EB-8DDA-4D54-954E-3CBED912A757}"/>
  <mergeCells count="1">
    <mergeCell ref="A2:B2"/>
  </mergeCells>
  <conditionalFormatting sqref="E5:E28">
    <cfRule type="cellIs" dxfId="3" priority="4" operator="notEqual">
      <formula>$E$2</formula>
    </cfRule>
  </conditionalFormatting>
  <conditionalFormatting sqref="E26:E28">
    <cfRule type="cellIs" dxfId="2" priority="2" operator="notEqual">
      <formula>$F$2</formula>
    </cfRule>
  </conditionalFormatting>
  <conditionalFormatting sqref="F5:F28">
    <cfRule type="cellIs" dxfId="1" priority="3" operator="notEqual">
      <formula>$E$2*$D5</formula>
    </cfRule>
  </conditionalFormatting>
  <conditionalFormatting sqref="F26:F28">
    <cfRule type="cellIs" dxfId="0" priority="5" operator="notEqual">
      <formula>$F$2*$D26</formula>
    </cfRule>
  </conditionalFormatting>
  <hyperlinks>
    <hyperlink ref="C3" r:id="rId1" xr:uid="{5DFA6FF7-C24F-4BE8-B935-8575B16B9154}"/>
  </hyperlinks>
  <pageMargins left="0.25" right="0.25" top="0.75" bottom="0.75" header="0.3" footer="0.3"/>
  <pageSetup scale="44" orientation="portrait" r:id="rId2"/>
  <headerFooter>
    <oddHeader>&amp;LSUPPLY STOPS
Subject to change without prior notice&amp;RSUPPLY STOPS
 Page &amp;P of &amp;N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Supply Stops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2025-02-19T17:33:37Z</dcterms:created>
  <dcterms:modified xsi:type="dcterms:W3CDTF">2025-04-06T19:56:02Z</dcterms:modified>
</cp:coreProperties>
</file>